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60" yWindow="36" windowWidth="11292" windowHeight="5988" activeTab="1"/>
  </bookViews>
  <sheets>
    <sheet name="Principale" sheetId="1" r:id="rId1"/>
    <sheet name="Calcoli" sheetId="2" r:id="rId2"/>
  </sheets>
  <externalReferences>
    <externalReference r:id="rId5"/>
    <externalReference r:id="rId6"/>
    <externalReference r:id="rId7"/>
  </externalReferences>
  <definedNames>
    <definedName name="A">'Calcoli'!$B$2</definedName>
    <definedName name="AA">'Calcoli'!#REF!</definedName>
    <definedName name="AB">'Calcoli'!$E$2</definedName>
    <definedName name="Area">'Calcoli'!#REF!</definedName>
    <definedName name="B">'Calcoli'!$B$3</definedName>
    <definedName name="BC">'Calcoli'!$E$5</definedName>
    <definedName name="BCDEF">'Calcoli'!$E$6</definedName>
    <definedName name="Beta">'Calcoli'!#REF!</definedName>
    <definedName name="CC">'Calcoli'!$B$4</definedName>
    <definedName name="CD">'Calcoli'!$E$3</definedName>
    <definedName name="Cir1">'[1]Calcoli'!#REF!</definedName>
    <definedName name="Cir2">#REF!</definedName>
    <definedName name="Cir3">#REF!</definedName>
    <definedName name="cp">'Calcoli'!#REF!</definedName>
    <definedName name="cpa">'Calcoli'!#REF!</definedName>
    <definedName name="Crfilo">#REF!</definedName>
    <definedName name="Crpalo">#REF!</definedName>
    <definedName name="Crr2">#REF!</definedName>
    <definedName name="Crr3">#REF!</definedName>
    <definedName name="cvn">'[1]Calcoli'!#REF!</definedName>
    <definedName name="cvo">'[1]Calcoli'!#REF!</definedName>
    <definedName name="Cx">'Calcoli'!#REF!</definedName>
    <definedName name="D">'Calcoli'!$B$5</definedName>
    <definedName name="DD">'Calcoli'!#REF!</definedName>
    <definedName name="DE">'[2]Calcoli'!$E$6</definedName>
    <definedName name="DeltaP">'Calcoli'!#REF!</definedName>
    <definedName name="Dest">'Calcoli'!#REF!</definedName>
    <definedName name="Dfilo">'[3]Calcoli'!#REF!</definedName>
    <definedName name="DIA">'Calcoli'!#REF!</definedName>
    <definedName name="Diam">'Calcoli'!#REF!</definedName>
    <definedName name="dist">'Calcoli'!#REF!</definedName>
    <definedName name="Dpalo">'[3]Calcoli'!#REF!</definedName>
    <definedName name="DT">'[3]Calcoli'!#REF!</definedName>
    <definedName name="DTml">'Calcoli'!#REF!</definedName>
    <definedName name="DTml_Qp">'Calcoli'!#REF!</definedName>
    <definedName name="E">'Calcoli'!$B$6</definedName>
    <definedName name="EF">'Calcoli'!$E$4</definedName>
    <definedName name="F">'Calcoli'!$B$7</definedName>
    <definedName name="h">'Calcoli'!#REF!</definedName>
    <definedName name="hconv">'[3]Calcoli'!#REF!</definedName>
    <definedName name="hest">'Calcoli'!#REF!</definedName>
    <definedName name="hi">'Calcoli'!#REF!</definedName>
    <definedName name="hl">#REF!</definedName>
    <definedName name="J_1">'Calcoli'!$J$12</definedName>
    <definedName name="J_2">'Calcoli'!$J$13</definedName>
    <definedName name="J_3">'Calcoli'!$J$14</definedName>
    <definedName name="K">'Calcoli'!#REF!</definedName>
    <definedName name="Ktot">'[3]Calcoli'!#REF!</definedName>
    <definedName name="L">'Calcoli'!#REF!</definedName>
    <definedName name="Lam1">'[3]Calcoli'!#REF!</definedName>
    <definedName name="Lam2">'[3]Calcoli'!#REF!</definedName>
    <definedName name="Lam3">#REF!</definedName>
    <definedName name="Lambda">#REF!</definedName>
    <definedName name="Lambda1">'Calcoli'!#REF!</definedName>
    <definedName name="Lambda2">'Calcoli'!#REF!</definedName>
    <definedName name="lambda3">'[3]Calcoli'!#REF!</definedName>
    <definedName name="Lambdai">'Calcoli'!#REF!</definedName>
    <definedName name="Lamda1">'Calcoli'!#REF!</definedName>
    <definedName name="Lep">'[1]Calcoli'!#REF!</definedName>
    <definedName name="Leq">'[1]Calcoli'!#REF!</definedName>
    <definedName name="LL">'Calcoli'!#REF!</definedName>
    <definedName name="Lp">'Calcoli'!#REF!</definedName>
    <definedName name="Ltot">'Calcoli'!#REF!</definedName>
    <definedName name="Lw">'Calcoli'!#REF!</definedName>
    <definedName name="Lwa">'Calcoli'!#REF!</definedName>
    <definedName name="M">'Calcoli'!#REF!</definedName>
    <definedName name="MA1">'[1]Calcoli'!#REF!</definedName>
    <definedName name="MA2">'[1]Calcoli'!#REF!</definedName>
    <definedName name="Mavio">'[1]Calcoli'!$F$13</definedName>
    <definedName name="Mn">'[3]Calcoli'!#REF!</definedName>
    <definedName name="Mo">'[3]Calcoli'!#REF!</definedName>
    <definedName name="Mpa">'Calcoli'!$B$15</definedName>
    <definedName name="Mpunto">'Calcoli'!#REF!</definedName>
    <definedName name="Mtot">'[3]Calcoli'!#REF!</definedName>
    <definedName name="N">'Calcoli'!#REF!</definedName>
    <definedName name="Ni">#REF!</definedName>
    <definedName name="Ni1">'[3]Calcoli'!#REF!</definedName>
    <definedName name="Ni2">'[3]Calcoli'!#REF!</definedName>
    <definedName name="Ni3">'[3]Calcoli'!#REF!</definedName>
    <definedName name="Ni4">'[3]Calcoli'!#REF!</definedName>
    <definedName name="Ni5">'[3]Calcoli'!#REF!</definedName>
    <definedName name="Ni6">'[3]Calcoli'!#REF!</definedName>
    <definedName name="Niaria">'Calcoli'!#REF!</definedName>
    <definedName name="Nices">'[3]Calcoli'!#REF!</definedName>
    <definedName name="Niinf">'Calcoli'!#REF!</definedName>
    <definedName name="Nipar">#REF!</definedName>
    <definedName name="Nu">'Calcoli'!#REF!</definedName>
    <definedName name="p_atm">'Calcoli'!#REF!</definedName>
    <definedName name="patm">'Calcoli'!#REF!</definedName>
    <definedName name="Pfin">'Calcoli'!#REF!</definedName>
    <definedName name="Phi1">'[1]Calcoli'!$F$15</definedName>
    <definedName name="Phi2">'[3]Calcoli'!#REF!</definedName>
    <definedName name="Phifin">'[1]Calcoli'!#REF!</definedName>
    <definedName name="Piniz">'Calcoli'!#REF!</definedName>
    <definedName name="Pn">'[1]Calcoli'!#REF!</definedName>
    <definedName name="Po">'[1]Calcoli'!#REF!</definedName>
    <definedName name="Portata">'[3]Calcoli'!#REF!</definedName>
    <definedName name="Pout">'Calcoli'!#REF!</definedName>
    <definedName name="Pr">#REF!</definedName>
    <definedName name="Pr1">'[1]Calcoli'!#REF!</definedName>
    <definedName name="Pr2">'[1]Calcoli'!#REF!</definedName>
    <definedName name="Pr3">'[1]Calcoli'!#REF!</definedName>
    <definedName name="Pr4">'[1]Calcoli'!#REF!</definedName>
    <definedName name="Pr5">'[1]Calcoli'!#REF!</definedName>
    <definedName name="Pr6">'[1]Calcoli'!#REF!</definedName>
    <definedName name="Ps1">#REF!</definedName>
    <definedName name="Ps2">#REF!</definedName>
    <definedName name="Psat">'Calcoli'!#REF!</definedName>
    <definedName name="Psfin">#REF!</definedName>
    <definedName name="Q">'Calcoli'!#REF!</definedName>
    <definedName name="Q_2">'Calcoli'!#REF!</definedName>
    <definedName name="Qc">'Calcoli'!#REF!</definedName>
    <definedName name="Qm">'Calcoli'!#REF!</definedName>
    <definedName name="Qp">'Calcoli'!#REF!</definedName>
    <definedName name="Qpunto">'Calcoli'!#REF!</definedName>
    <definedName name="Qscamb">'[3]Calcoli'!#REF!</definedName>
    <definedName name="R_aria">'Calcoli'!#REF!</definedName>
    <definedName name="Raggio1">'Calcoli'!#REF!</definedName>
    <definedName name="Raggio2">'Calcoli'!#REF!</definedName>
    <definedName name="Re">'Calcoli'!#REF!</definedName>
    <definedName name="Re1">'[1]Calcoli'!#REF!</definedName>
    <definedName name="Re2">'[1]Calcoli'!#REF!</definedName>
    <definedName name="Re3">'[1]Calcoli'!#REF!</definedName>
    <definedName name="Re4">'[1]Calcoli'!#REF!</definedName>
    <definedName name="Re5">'[1]Calcoli'!#REF!</definedName>
    <definedName name="Refilo">'[3]Calcoli'!#REF!</definedName>
    <definedName name="Repalo">'[3]Calcoli'!#REF!</definedName>
    <definedName name="Rho">'Calcoli'!#REF!</definedName>
    <definedName name="Rho_H2O">'Calcoli'!#REF!</definedName>
    <definedName name="Rhoa">'[3]Calcoli'!#REF!</definedName>
    <definedName name="RhoL">'[1]Calcoli'!#REF!</definedName>
    <definedName name="Rhos">'[3]Calcoli'!#REF!</definedName>
    <definedName name="rr">'Calcoli'!#REF!</definedName>
    <definedName name="Rtot">'[1]Calcoli'!#REF!</definedName>
    <definedName name="Runodue">'Calcoli'!#REF!</definedName>
    <definedName name="S">'Calcoli'!#REF!</definedName>
    <definedName name="sd">#REF!</definedName>
    <definedName name="sl">#REF!</definedName>
    <definedName name="spess1">'[3]Calcoli'!#REF!</definedName>
    <definedName name="spess2">'[3]Calcoli'!#REF!</definedName>
    <definedName name="spess3">'[3]Calcoli'!#REF!</definedName>
    <definedName name="SS">'Calcoli'!#REF!</definedName>
    <definedName name="Sup1">'Calcoli'!#REF!</definedName>
    <definedName name="Sup2">'Calcoli'!#REF!</definedName>
    <definedName name="Sup3">'Calcoli'!#REF!</definedName>
    <definedName name="T">'Calcoli'!#REF!</definedName>
    <definedName name="T_1">'Calcoli'!#REF!</definedName>
    <definedName name="Ta">'Calcoli'!#REF!</definedName>
    <definedName name="Tar">'Calcoli'!#REF!</definedName>
    <definedName name="Taria">'[3]Calcoli'!#REF!</definedName>
    <definedName name="Tau1">'Calcoli'!#REF!</definedName>
    <definedName name="Tau2">'Calcoli'!#REF!</definedName>
    <definedName name="TauSvuot">'Calcoli'!#REF!</definedName>
    <definedName name="Te">'Calcoli'!#REF!</definedName>
    <definedName name="Temp1">'Calcoli'!#REF!</definedName>
    <definedName name="Tempo1">'Calcoli'!#REF!</definedName>
    <definedName name="Tempo2">'Calcoli'!#REF!</definedName>
    <definedName name="TempoTot">'Calcoli'!#REF!</definedName>
    <definedName name="Tfin">'Calcoli'!#REF!</definedName>
    <definedName name="Tin">'Calcoli'!#REF!</definedName>
    <definedName name="Tinf">'Calcoli'!#REF!</definedName>
    <definedName name="Tiniz">'Calcoli'!#REF!</definedName>
    <definedName name="Tit1">'[3]Calcoli'!#REF!</definedName>
    <definedName name="Titolo1">'[3]Calcoli'!#REF!</definedName>
    <definedName name="Tmed1">'[3]Calcoli'!#REF!</definedName>
    <definedName name="Tmed2">'[3]Calcoli'!#REF!</definedName>
    <definedName name="Tmed3">'[3]Calcoli'!#REF!</definedName>
    <definedName name="Tmed4">'[3]Calcoli'!#REF!</definedName>
    <definedName name="Tmed5">'[3]Calcoli'!#REF!</definedName>
    <definedName name="Tmed6">'[3]Calcoli'!#REF!</definedName>
    <definedName name="Tmedia">#REF!</definedName>
    <definedName name="Tn">'[3]Calcoli'!#REF!</definedName>
    <definedName name="To">'[3]Calcoli'!#REF!</definedName>
    <definedName name="Tout">'Calcoli'!#REF!</definedName>
    <definedName name="Tpar">'[3]Calcoli'!#REF!</definedName>
    <definedName name="Tsat">#REF!</definedName>
    <definedName name="Tsat2">#REF!</definedName>
    <definedName name="TT1">'[1]Calcoli'!$B$12</definedName>
    <definedName name="TT2">'[1]Calcoli'!$B$13</definedName>
    <definedName name="U">'Calcoli'!#REF!</definedName>
    <definedName name="Ua">'[3]Calcoli'!#REF!</definedName>
    <definedName name="uaria">'[3]Calcoli'!#REF!</definedName>
    <definedName name="Ub">'[2]Calcoli'!#REF!</definedName>
    <definedName name="Ufin">'[1]Calcoli'!#REF!</definedName>
    <definedName name="Uinf">'Calcoli'!#REF!</definedName>
    <definedName name="UU1">'[1]Calcoli'!#REF!</definedName>
    <definedName name="UU2">'[1]Calcoli'!#REF!</definedName>
    <definedName name="UU3">'[1]Calcoli'!#REF!</definedName>
    <definedName name="UU4">'[1]Calcoli'!#REF!</definedName>
    <definedName name="UU5">'[1]Calcoli'!#REF!</definedName>
    <definedName name="V">'Calcoli'!#REF!</definedName>
    <definedName name="Va">'Calcoli'!#REF!</definedName>
    <definedName name="Vel">'Calcoli'!#REF!</definedName>
    <definedName name="Vn">'[3]Calcoli'!#REF!</definedName>
    <definedName name="Vo">'[3]Calcoli'!#REF!</definedName>
    <definedName name="W">'Calcoli'!#REF!</definedName>
    <definedName name="WW">'Calcoli'!#REF!</definedName>
    <definedName name="x">'Calcoli'!#REF!</definedName>
    <definedName name="XX">'[3]Calcoli'!#REF!</definedName>
    <definedName name="xx1">'[3]Calcoli'!#REF!</definedName>
    <definedName name="xx2">'[3]Calcoli'!#REF!</definedName>
    <definedName name="XXX1">'[3]Calcoli'!#REF!</definedName>
  </definedNames>
  <calcPr fullCalcOnLoad="1"/>
</workbook>
</file>

<file path=xl/sharedStrings.xml><?xml version="1.0" encoding="utf-8"?>
<sst xmlns="http://schemas.openxmlformats.org/spreadsheetml/2006/main" count="97" uniqueCount="62">
  <si>
    <t>Matricola</t>
  </si>
  <si>
    <t>1° Esercizio</t>
  </si>
  <si>
    <t>MIN</t>
  </si>
  <si>
    <t>MAX</t>
  </si>
  <si>
    <t>W</t>
  </si>
  <si>
    <t>Pa</t>
  </si>
  <si>
    <t>A</t>
  </si>
  <si>
    <t>B</t>
  </si>
  <si>
    <t>C</t>
  </si>
  <si>
    <t>D</t>
  </si>
  <si>
    <t>E</t>
  </si>
  <si>
    <t>F</t>
  </si>
  <si>
    <t>T1 =</t>
  </si>
  <si>
    <t>°C</t>
  </si>
  <si>
    <t>kW</t>
  </si>
  <si>
    <t>Esame di Fisica Tecnica del 13/2/2015</t>
  </si>
  <si>
    <t>Disegnare la trasformazione sul diagramma psicrometrico sottostante (5 punti), indi determinare:</t>
  </si>
  <si>
    <t>(5 punti)</t>
  </si>
  <si>
    <t>Titolo finale</t>
  </si>
  <si>
    <t>kgv/kga</t>
  </si>
  <si>
    <t xml:space="preserve">Potenza batteria di raffreddamento                    </t>
  </si>
  <si>
    <t xml:space="preserve">Potenza batteria di post riscaldamento           </t>
  </si>
  <si>
    <t xml:space="preserve">kgv/kga       </t>
  </si>
  <si>
    <t>Phi1 =</t>
  </si>
  <si>
    <t>T3 =</t>
  </si>
  <si>
    <t>Phi3 =</t>
  </si>
  <si>
    <t>Mpunto,a =</t>
  </si>
  <si>
    <t>kga/s</t>
  </si>
  <si>
    <t>T2 =</t>
  </si>
  <si>
    <t>x1 =</t>
  </si>
  <si>
    <t>x2 =</t>
  </si>
  <si>
    <t>x3 =</t>
  </si>
  <si>
    <t>J1 =</t>
  </si>
  <si>
    <t>J2 =</t>
  </si>
  <si>
    <t>J3 =</t>
  </si>
  <si>
    <t>kJ/kga</t>
  </si>
  <si>
    <t xml:space="preserve">Un impianto di climatizzazione preleva aria esterna alla temperatura di 30+C °C, UR=80+E % e deve erogare aria trattata alla temperatura di 20+F °C, UR=50+D %. </t>
  </si>
  <si>
    <t>La portata di aria da trattare è pari a 1 + E/10 kga/s.</t>
  </si>
  <si>
    <t>Leggo dal diagramma i seguenti valori:</t>
  </si>
  <si>
    <t>Potenza Raffredd. =</t>
  </si>
  <si>
    <t>Potenza Riscald. =</t>
  </si>
  <si>
    <t>2 - Domande (1 punto cadauna, attenzione a maiuscole-minuscole!)</t>
  </si>
  <si>
    <t xml:space="preserve">Indicare la corretta unità di misura SI della potenza di un motore o di una pompa: </t>
  </si>
  <si>
    <t xml:space="preserve">Indicare la corretta unità di misura SI della viscosità dinamica   di un fluido: </t>
  </si>
  <si>
    <t>Come è definita la viscosità cinematica?</t>
  </si>
  <si>
    <t>Quale grandezza fisica si misura in Newton?</t>
  </si>
  <si>
    <t>Quanto vale la pressione atmosferica a livello del mare, in Pa?</t>
  </si>
  <si>
    <t>Quale grandezza fisica è definita come rapporto fra un lavoro ed un tempo?</t>
  </si>
  <si>
    <t xml:space="preserve">Se due livelli sonori sono pari a 10*F dB e 10*F + 2 dB, quanto vale la loro somma? </t>
  </si>
  <si>
    <t>Come è definito l'illuminamento E su una superficie?</t>
  </si>
  <si>
    <t>Forza</t>
  </si>
  <si>
    <t>Potenza</t>
  </si>
  <si>
    <t>Pa·s</t>
  </si>
  <si>
    <t>μ=ν/ρ</t>
  </si>
  <si>
    <t>dB</t>
  </si>
  <si>
    <t>Qual è la resistenza termica di una parete di 10 m2, spessa 10+F cm,</t>
  </si>
  <si>
    <t xml:space="preserve">con λ=5+E W/mK? </t>
  </si>
  <si>
    <t>ξ=64/Re</t>
  </si>
  <si>
    <t>In moto laminare, quanto vale il fattore di attrito  ξ ?</t>
  </si>
  <si>
    <t>K/W</t>
  </si>
  <si>
    <t>E=Φ/S·cos(α)</t>
  </si>
  <si>
    <t>Phi2 =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</si>
</sst>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"/>
    <numFmt numFmtId="170" formatCode="0.000"/>
    <numFmt numFmtId="171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171" fontId="0" fillId="0" borderId="10" xfId="0" applyNumberFormat="1" applyBorder="1" applyAlignment="1">
      <alignment/>
    </xf>
    <xf numFmtId="171" fontId="0" fillId="0" borderId="12" xfId="0" applyNumberFormat="1" applyBorder="1" applyAlignment="1">
      <alignment/>
    </xf>
    <xf numFmtId="171" fontId="0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9</xdr:col>
      <xdr:colOff>257175</xdr:colOff>
      <xdr:row>41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61531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590550</xdr:colOff>
      <xdr:row>24</xdr:row>
      <xdr:rowOff>85725</xdr:rowOff>
    </xdr:from>
    <xdr:to>
      <xdr:col>5</xdr:col>
      <xdr:colOff>9525</xdr:colOff>
      <xdr:row>24</xdr:row>
      <xdr:rowOff>95250</xdr:rowOff>
    </xdr:to>
    <xdr:sp>
      <xdr:nvSpPr>
        <xdr:cNvPr id="2" name="Straight Connector 2"/>
        <xdr:cNvSpPr>
          <a:spLocks/>
        </xdr:cNvSpPr>
      </xdr:nvSpPr>
      <xdr:spPr>
        <a:xfrm flipH="1">
          <a:off x="3619500" y="3971925"/>
          <a:ext cx="238125" cy="19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47625</xdr:rowOff>
    </xdr:from>
    <xdr:to>
      <xdr:col>4</xdr:col>
      <xdr:colOff>352425</xdr:colOff>
      <xdr:row>33</xdr:row>
      <xdr:rowOff>47625</xdr:rowOff>
    </xdr:to>
    <xdr:sp>
      <xdr:nvSpPr>
        <xdr:cNvPr id="3" name="Straight Connector 12"/>
        <xdr:cNvSpPr>
          <a:spLocks/>
        </xdr:cNvSpPr>
      </xdr:nvSpPr>
      <xdr:spPr>
        <a:xfrm flipH="1" flipV="1">
          <a:off x="2419350" y="5391150"/>
          <a:ext cx="9620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85725</xdr:rowOff>
    </xdr:from>
    <xdr:to>
      <xdr:col>4</xdr:col>
      <xdr:colOff>581025</xdr:colOff>
      <xdr:row>33</xdr:row>
      <xdr:rowOff>47625</xdr:rowOff>
    </xdr:to>
    <xdr:sp>
      <xdr:nvSpPr>
        <xdr:cNvPr id="4" name="Freeform 5"/>
        <xdr:cNvSpPr>
          <a:spLocks/>
        </xdr:cNvSpPr>
      </xdr:nvSpPr>
      <xdr:spPr>
        <a:xfrm>
          <a:off x="2438400" y="3971925"/>
          <a:ext cx="1171575" cy="1419225"/>
        </a:xfrm>
        <a:custGeom>
          <a:pathLst>
            <a:path h="1470660" w="1211580">
              <a:moveTo>
                <a:pt x="1211580" y="0"/>
              </a:moveTo>
              <a:cubicBezTo>
                <a:pt x="1177290" y="81915"/>
                <a:pt x="1143000" y="163830"/>
                <a:pt x="1089660" y="259080"/>
              </a:cubicBezTo>
              <a:cubicBezTo>
                <a:pt x="1036320" y="354330"/>
                <a:pt x="974090" y="455930"/>
                <a:pt x="891540" y="571500"/>
              </a:cubicBezTo>
              <a:cubicBezTo>
                <a:pt x="808990" y="687070"/>
                <a:pt x="678180" y="857250"/>
                <a:pt x="594360" y="952500"/>
              </a:cubicBezTo>
              <a:cubicBezTo>
                <a:pt x="510540" y="1047750"/>
                <a:pt x="450850" y="1082040"/>
                <a:pt x="388620" y="1143000"/>
              </a:cubicBezTo>
              <a:cubicBezTo>
                <a:pt x="326390" y="1203960"/>
                <a:pt x="285750" y="1263650"/>
                <a:pt x="220980" y="1318260"/>
              </a:cubicBezTo>
              <a:cubicBezTo>
                <a:pt x="156210" y="1372870"/>
                <a:pt x="78105" y="1421765"/>
                <a:pt x="0" y="1470660"/>
              </a:cubicBezTo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33</xdr:row>
      <xdr:rowOff>19050</xdr:rowOff>
    </xdr:from>
    <xdr:to>
      <xdr:col>4</xdr:col>
      <xdr:colOff>409575</xdr:colOff>
      <xdr:row>33</xdr:row>
      <xdr:rowOff>95250</xdr:rowOff>
    </xdr:to>
    <xdr:sp>
      <xdr:nvSpPr>
        <xdr:cNvPr id="5" name="Oval 6"/>
        <xdr:cNvSpPr>
          <a:spLocks/>
        </xdr:cNvSpPr>
      </xdr:nvSpPr>
      <xdr:spPr>
        <a:xfrm>
          <a:off x="3362325" y="5362575"/>
          <a:ext cx="76200" cy="7620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47625</xdr:rowOff>
    </xdr:from>
    <xdr:to>
      <xdr:col>5</xdr:col>
      <xdr:colOff>76200</xdr:colOff>
      <xdr:row>24</xdr:row>
      <xdr:rowOff>123825</xdr:rowOff>
    </xdr:to>
    <xdr:sp>
      <xdr:nvSpPr>
        <xdr:cNvPr id="6" name="Oval 16"/>
        <xdr:cNvSpPr>
          <a:spLocks/>
        </xdr:cNvSpPr>
      </xdr:nvSpPr>
      <xdr:spPr>
        <a:xfrm>
          <a:off x="3857625" y="3933825"/>
          <a:ext cx="76200" cy="85725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33</xdr:row>
      <xdr:rowOff>19050</xdr:rowOff>
    </xdr:from>
    <xdr:to>
      <xdr:col>3</xdr:col>
      <xdr:colOff>123825</xdr:colOff>
      <xdr:row>33</xdr:row>
      <xdr:rowOff>85725</xdr:rowOff>
    </xdr:to>
    <xdr:sp>
      <xdr:nvSpPr>
        <xdr:cNvPr id="7" name="Oval 7"/>
        <xdr:cNvSpPr>
          <a:spLocks/>
        </xdr:cNvSpPr>
      </xdr:nvSpPr>
      <xdr:spPr>
        <a:xfrm>
          <a:off x="2390775" y="5362575"/>
          <a:ext cx="76200" cy="76200"/>
        </a:xfrm>
        <a:prstGeom prst="ellips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24</xdr:row>
      <xdr:rowOff>9525</xdr:rowOff>
    </xdr:from>
    <xdr:to>
      <xdr:col>5</xdr:col>
      <xdr:colOff>238125</xdr:colOff>
      <xdr:row>25</xdr:row>
      <xdr:rowOff>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3962400" y="3895725"/>
          <a:ext cx="133350" cy="152400"/>
        </a:xfrm>
        <a:prstGeom prst="rect">
          <a:avLst/>
        </a:prstGeom>
        <a:solidFill>
          <a:srgbClr val="FFFF00">
            <a:alpha val="93000"/>
          </a:srgbClr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19050</xdr:colOff>
      <xdr:row>33</xdr:row>
      <xdr:rowOff>114300</xdr:rowOff>
    </xdr:from>
    <xdr:to>
      <xdr:col>3</xdr:col>
      <xdr:colOff>142875</xdr:colOff>
      <xdr:row>34</xdr:row>
      <xdr:rowOff>104775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362200" y="5457825"/>
          <a:ext cx="133350" cy="152400"/>
        </a:xfrm>
        <a:prstGeom prst="rect">
          <a:avLst/>
        </a:prstGeom>
        <a:solidFill>
          <a:srgbClr val="FFFF00">
            <a:alpha val="93000"/>
          </a:srgbClr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438150</xdr:colOff>
      <xdr:row>32</xdr:row>
      <xdr:rowOff>142875</xdr:rowOff>
    </xdr:from>
    <xdr:to>
      <xdr:col>4</xdr:col>
      <xdr:colOff>571500</xdr:colOff>
      <xdr:row>33</xdr:row>
      <xdr:rowOff>133350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467100" y="5324475"/>
          <a:ext cx="142875" cy="152400"/>
        </a:xfrm>
        <a:prstGeom prst="rect">
          <a:avLst/>
        </a:prstGeom>
        <a:solidFill>
          <a:srgbClr val="FFFF00">
            <a:alpha val="93000"/>
          </a:srgbClr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%20-%20Esame%20di%20Fisica%20Tecnica%20del%209%20settembre%20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5%20-%20Esame%20di%20Fisica%20Tecnica%20del%201%20luglio%20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Esame%20di%20Fisica%20Tecnica%20del%203%20febbraio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cAdams"/>
      <sheetName val="Grafico_McAdams"/>
      <sheetName val="Ps"/>
      <sheetName val="Grafico_Ps"/>
      <sheetName val="Viscos_Aria"/>
      <sheetName val="Graf_Viscosità_Aria"/>
    </sheetNames>
    <sheetDataSet>
      <sheetData sheetId="1">
        <row r="12">
          <cell r="B12">
            <v>23.4</v>
          </cell>
        </row>
        <row r="13">
          <cell r="B13">
            <v>15.6</v>
          </cell>
          <cell r="F13">
            <v>0.008089832954852737</v>
          </cell>
        </row>
        <row r="15">
          <cell r="F15">
            <v>0.44580465023815147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Ps"/>
      <sheetName val="Grafico_Ps"/>
      <sheetName val="Moody"/>
    </sheetNames>
    <sheetDataSet>
      <sheetData sheetId="1">
        <row r="6">
          <cell r="E6">
            <v>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e"/>
      <sheetName val="Calcoli"/>
      <sheetName val="Moody"/>
      <sheetName val="Viscosità aria"/>
      <sheetName val="Grafico Viscosità A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1"/>
  <sheetViews>
    <sheetView zoomScale="160" zoomScaleNormal="160" zoomScalePageLayoutView="0" workbookViewId="0" topLeftCell="A1">
      <selection activeCell="A10" sqref="A10:K21"/>
    </sheetView>
  </sheetViews>
  <sheetFormatPr defaultColWidth="9.140625" defaultRowHeight="12.75" customHeight="1"/>
  <cols>
    <col min="1" max="1" width="20.7109375" style="0" customWidth="1"/>
    <col min="2" max="2" width="10.7109375" style="0" customWidth="1"/>
    <col min="4" max="5" width="9.140625" style="0" bestFit="1" customWidth="1"/>
    <col min="7" max="7" width="14.28125" style="0" customWidth="1"/>
  </cols>
  <sheetData>
    <row r="1" ht="12.75" customHeight="1">
      <c r="A1" s="1" t="s">
        <v>15</v>
      </c>
    </row>
    <row r="3" spans="1:2" ht="12.75" customHeight="1">
      <c r="A3" t="s">
        <v>0</v>
      </c>
      <c r="B3" s="2">
        <v>123456</v>
      </c>
    </row>
    <row r="5" spans="1:11" ht="12.75" customHeight="1">
      <c r="A5" s="3" t="s">
        <v>1</v>
      </c>
      <c r="D5" s="4" t="s">
        <v>2</v>
      </c>
      <c r="E5" s="4" t="s">
        <v>3</v>
      </c>
      <c r="G5" s="3"/>
      <c r="J5" s="4"/>
      <c r="K5" s="4"/>
    </row>
    <row r="6" spans="1:11" ht="12.75" customHeight="1">
      <c r="A6" s="3" t="s">
        <v>31</v>
      </c>
      <c r="B6" s="15">
        <f>Calcoli!D17</f>
        <v>0.011350833193612868</v>
      </c>
      <c r="C6" s="15" t="str">
        <f>Calcoli!E17</f>
        <v>kgv/kga       </v>
      </c>
      <c r="D6" s="13">
        <f>B6/1.1</f>
        <v>0.010318939266920788</v>
      </c>
      <c r="E6" s="13">
        <f>B6*1.1</f>
        <v>0.012485916512974156</v>
      </c>
      <c r="H6" s="3"/>
      <c r="J6" s="5"/>
      <c r="K6" s="5"/>
    </row>
    <row r="7" spans="1:11" ht="12.75" customHeight="1">
      <c r="A7" s="3" t="s">
        <v>39</v>
      </c>
      <c r="B7" s="11">
        <f>Calcoli!D18</f>
        <v>87.75897390061853</v>
      </c>
      <c r="C7" s="11" t="str">
        <f>Calcoli!E18</f>
        <v>kW</v>
      </c>
      <c r="D7" s="12">
        <f>B7/1.05</f>
        <v>83.57997514344622</v>
      </c>
      <c r="E7" s="12">
        <f>B7*1.05</f>
        <v>92.14692259564946</v>
      </c>
      <c r="H7" s="6"/>
      <c r="I7" s="7"/>
      <c r="J7" s="7"/>
      <c r="K7" s="7"/>
    </row>
    <row r="8" spans="1:5" ht="12.75" customHeight="1">
      <c r="A8" s="3" t="s">
        <v>40</v>
      </c>
      <c r="B8" s="11">
        <f>Calcoli!D19</f>
        <v>15.245001773972959</v>
      </c>
      <c r="C8" s="11" t="str">
        <f>Calcoli!E19</f>
        <v>kW</v>
      </c>
      <c r="D8" s="12">
        <f>B8/1.05</f>
        <v>14.519049308545675</v>
      </c>
      <c r="E8" s="12">
        <f>B8*1.05</f>
        <v>16.00725186267161</v>
      </c>
    </row>
    <row r="10" ht="12.75" customHeight="1">
      <c r="A10" s="3" t="s">
        <v>41</v>
      </c>
    </row>
    <row r="11" spans="1:10" ht="12.75" customHeight="1">
      <c r="A11" s="35">
        <v>1</v>
      </c>
      <c r="B11" t="s">
        <v>42</v>
      </c>
      <c r="J11" s="9" t="s">
        <v>4</v>
      </c>
    </row>
    <row r="12" spans="1:10" ht="12.75" customHeight="1">
      <c r="A12" s="35">
        <v>2</v>
      </c>
      <c r="B12" t="s">
        <v>43</v>
      </c>
      <c r="J12" s="9" t="s">
        <v>52</v>
      </c>
    </row>
    <row r="13" spans="1:10" ht="12.75" customHeight="1">
      <c r="A13" s="35">
        <v>3</v>
      </c>
      <c r="B13" t="s">
        <v>44</v>
      </c>
      <c r="J13" s="9" t="s">
        <v>53</v>
      </c>
    </row>
    <row r="14" spans="1:10" ht="12.75" customHeight="1">
      <c r="A14" s="35">
        <v>4</v>
      </c>
      <c r="B14" t="s">
        <v>45</v>
      </c>
      <c r="J14" s="9" t="s">
        <v>50</v>
      </c>
    </row>
    <row r="15" spans="1:11" ht="12.75" customHeight="1">
      <c r="A15" s="35">
        <v>5</v>
      </c>
      <c r="B15" t="s">
        <v>46</v>
      </c>
      <c r="J15" s="9">
        <v>101325</v>
      </c>
      <c r="K15" s="9" t="s">
        <v>5</v>
      </c>
    </row>
    <row r="16" spans="1:10" ht="12.75" customHeight="1">
      <c r="A16" s="35">
        <v>6</v>
      </c>
      <c r="B16" t="s">
        <v>47</v>
      </c>
      <c r="J16" s="9" t="s">
        <v>51</v>
      </c>
    </row>
    <row r="17" spans="1:10" ht="12.75" customHeight="1">
      <c r="A17" s="35">
        <v>7</v>
      </c>
      <c r="B17" s="9" t="s">
        <v>58</v>
      </c>
      <c r="J17" s="9" t="s">
        <v>57</v>
      </c>
    </row>
    <row r="18" spans="1:11" ht="12.75" customHeight="1">
      <c r="A18" s="35">
        <v>8</v>
      </c>
      <c r="B18" t="s">
        <v>48</v>
      </c>
      <c r="J18" s="10">
        <f>10*LOG10(10^((10*F)/10)+10^((10*F+2)/10))</f>
        <v>64.1244260279434</v>
      </c>
      <c r="K18" s="9" t="s">
        <v>54</v>
      </c>
    </row>
    <row r="19" spans="1:10" ht="12.75" customHeight="1">
      <c r="A19" s="35">
        <v>9</v>
      </c>
      <c r="B19" t="s">
        <v>49</v>
      </c>
      <c r="J19" s="36" t="s">
        <v>60</v>
      </c>
    </row>
    <row r="20" spans="1:11" ht="12.75" customHeight="1">
      <c r="A20" s="35">
        <v>10</v>
      </c>
      <c r="B20" s="9" t="s">
        <v>55</v>
      </c>
      <c r="J20" s="9">
        <f>(10+F)/100/(10*(5+E))</f>
        <v>0.0016</v>
      </c>
      <c r="K20" s="9" t="s">
        <v>59</v>
      </c>
    </row>
    <row r="21" ht="12.75" customHeight="1">
      <c r="B21" s="9" t="s">
        <v>56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5"/>
  <sheetViews>
    <sheetView tabSelected="1" zoomScale="130" zoomScaleNormal="130" zoomScalePageLayoutView="0" workbookViewId="0" topLeftCell="A1">
      <selection activeCell="A20" sqref="A20"/>
    </sheetView>
  </sheetViews>
  <sheetFormatPr defaultColWidth="9.140625" defaultRowHeight="12.75" customHeight="1"/>
  <cols>
    <col min="1" max="1" width="13.7109375" style="0" customWidth="1"/>
    <col min="2" max="2" width="12.28125" style="0" bestFit="1" customWidth="1"/>
    <col min="4" max="4" width="10.28125" style="0" customWidth="1"/>
    <col min="5" max="5" width="12.28125" style="0" bestFit="1" customWidth="1"/>
    <col min="6" max="6" width="5.7109375" style="0" customWidth="1"/>
    <col min="9" max="9" width="6.7109375" style="0" customWidth="1"/>
    <col min="10" max="10" width="7.7109375" style="0" customWidth="1"/>
  </cols>
  <sheetData>
    <row r="1" spans="1:2" ht="12.75" customHeight="1">
      <c r="A1" s="3" t="s">
        <v>0</v>
      </c>
      <c r="B1" s="3">
        <f>Principale!B3</f>
        <v>123456</v>
      </c>
    </row>
    <row r="2" spans="1:2" ht="12.75" customHeight="1">
      <c r="A2" t="s">
        <v>6</v>
      </c>
      <c r="B2">
        <f>INT(B1/100000)</f>
        <v>1</v>
      </c>
    </row>
    <row r="3" spans="1:2" ht="12.75" customHeight="1">
      <c r="A3" t="s">
        <v>7</v>
      </c>
      <c r="B3">
        <f>INT((B1-B2*100000)/10000)</f>
        <v>2</v>
      </c>
    </row>
    <row r="4" spans="1:2" ht="12.75" customHeight="1">
      <c r="A4" t="s">
        <v>8</v>
      </c>
      <c r="B4">
        <f>INT((B1-B2*100000-B3*10000)/1000)</f>
        <v>3</v>
      </c>
    </row>
    <row r="5" spans="1:2" ht="12.75" customHeight="1">
      <c r="A5" t="s">
        <v>9</v>
      </c>
      <c r="B5">
        <f>INT((B1-B2*100000-B3*10000-B4*1000)/100)</f>
        <v>4</v>
      </c>
    </row>
    <row r="6" spans="1:2" ht="12.75" customHeight="1">
      <c r="A6" t="s">
        <v>10</v>
      </c>
      <c r="B6">
        <f>INT((B1-B2*100000-B3*10000-B4*1000-B5*100)/10)</f>
        <v>5</v>
      </c>
    </row>
    <row r="7" spans="1:2" ht="12.75" customHeight="1">
      <c r="A7" t="s">
        <v>11</v>
      </c>
      <c r="B7">
        <f>INT((B1-B2*100000-B3*10000-B4*1000-B5*100-B6*10))</f>
        <v>6</v>
      </c>
    </row>
    <row r="9" ht="12.75" customHeight="1">
      <c r="A9" s="3" t="s">
        <v>1</v>
      </c>
    </row>
    <row r="10" ht="12.75" customHeight="1">
      <c r="A10" s="9" t="s">
        <v>36</v>
      </c>
    </row>
    <row r="11" spans="1:6" ht="12.75" customHeight="1" thickBot="1">
      <c r="A11" t="s">
        <v>37</v>
      </c>
      <c r="F11" s="9" t="s">
        <v>38</v>
      </c>
    </row>
    <row r="12" spans="1:11" ht="12.75" customHeight="1">
      <c r="A12" s="37" t="s">
        <v>12</v>
      </c>
      <c r="B12" s="8">
        <f>30+CC</f>
        <v>33</v>
      </c>
      <c r="C12" s="9" t="s">
        <v>13</v>
      </c>
      <c r="D12" s="37" t="s">
        <v>23</v>
      </c>
      <c r="E12">
        <f>(80+E)/100</f>
        <v>0.85</v>
      </c>
      <c r="F12" s="23" t="s">
        <v>29</v>
      </c>
      <c r="G12" s="32">
        <f>GetHumRatioFromRelHum(B12,E12,101325)</f>
        <v>0.027424381405637424</v>
      </c>
      <c r="H12" s="17" t="s">
        <v>19</v>
      </c>
      <c r="I12" s="26" t="s">
        <v>32</v>
      </c>
      <c r="J12" s="29">
        <f>B12+G12*(2500+1.9*B12)</f>
        <v>103.28046222822702</v>
      </c>
      <c r="K12" s="18" t="s">
        <v>35</v>
      </c>
    </row>
    <row r="13" spans="1:11" ht="12.75" customHeight="1">
      <c r="A13" s="37" t="s">
        <v>28</v>
      </c>
      <c r="B13" s="8">
        <f>GetTDewPointFromRelHum(B14,E14)</f>
        <v>16.005017621801855</v>
      </c>
      <c r="C13" s="9" t="s">
        <v>13</v>
      </c>
      <c r="D13" s="37" t="s">
        <v>61</v>
      </c>
      <c r="E13">
        <v>1</v>
      </c>
      <c r="F13" s="24" t="s">
        <v>30</v>
      </c>
      <c r="G13" s="33">
        <f>GetHumRatioFromRelHum(B13,E13,101325)</f>
        <v>0.011369488466331696</v>
      </c>
      <c r="H13" s="19" t="s">
        <v>19</v>
      </c>
      <c r="I13" s="27" t="s">
        <v>33</v>
      </c>
      <c r="J13" s="30">
        <f>B13+G13*(2500+1.9*B13)</f>
        <v>44.77447962781467</v>
      </c>
      <c r="K13" s="20" t="s">
        <v>35</v>
      </c>
    </row>
    <row r="14" spans="1:11" ht="12.75" customHeight="1" thickBot="1">
      <c r="A14" s="37" t="s">
        <v>24</v>
      </c>
      <c r="B14" s="8">
        <f>20+F</f>
        <v>26</v>
      </c>
      <c r="C14" s="9" t="s">
        <v>13</v>
      </c>
      <c r="D14" s="37" t="s">
        <v>25</v>
      </c>
      <c r="E14">
        <f>(50+D)/100</f>
        <v>0.54</v>
      </c>
      <c r="F14" s="25" t="s">
        <v>31</v>
      </c>
      <c r="G14" s="34">
        <f>GetHumRatioFromRelHum(B14,E14,101325)</f>
        <v>0.011350833193612868</v>
      </c>
      <c r="H14" s="21" t="s">
        <v>19</v>
      </c>
      <c r="I14" s="28" t="s">
        <v>34</v>
      </c>
      <c r="J14" s="31">
        <f>B14+G14*(2500+1.9*B14)</f>
        <v>54.93781414379664</v>
      </c>
      <c r="K14" s="22" t="s">
        <v>35</v>
      </c>
    </row>
    <row r="15" spans="1:3" ht="12.75" customHeight="1">
      <c r="A15" s="9" t="s">
        <v>26</v>
      </c>
      <c r="B15">
        <f>1+E/10</f>
        <v>1.5</v>
      </c>
      <c r="C15" s="9" t="s">
        <v>27</v>
      </c>
    </row>
    <row r="16" ht="12.75" customHeight="1">
      <c r="A16" t="s">
        <v>16</v>
      </c>
    </row>
    <row r="17" spans="1:6" ht="12.75" customHeight="1">
      <c r="A17" s="3" t="s">
        <v>18</v>
      </c>
      <c r="B17" s="3"/>
      <c r="C17" s="14" t="s">
        <v>31</v>
      </c>
      <c r="D17" s="15">
        <f>G14</f>
        <v>0.011350833193612868</v>
      </c>
      <c r="E17" s="16" t="s">
        <v>22</v>
      </c>
      <c r="F17" t="s">
        <v>17</v>
      </c>
    </row>
    <row r="18" spans="1:6" ht="12.75" customHeight="1">
      <c r="A18" s="3" t="s">
        <v>20</v>
      </c>
      <c r="B18" s="3"/>
      <c r="C18" s="3"/>
      <c r="D18" s="11">
        <f>Mpa*(J_1-J_2)</f>
        <v>87.75897390061853</v>
      </c>
      <c r="E18" s="3" t="s">
        <v>14</v>
      </c>
      <c r="F18" t="s">
        <v>17</v>
      </c>
    </row>
    <row r="19" spans="1:6" ht="12.75" customHeight="1">
      <c r="A19" s="3" t="s">
        <v>21</v>
      </c>
      <c r="B19" s="3"/>
      <c r="C19" s="3"/>
      <c r="D19" s="11">
        <f>Mpa*(J_3-J_2)</f>
        <v>15.245001773972959</v>
      </c>
      <c r="E19" s="3" t="s">
        <v>14</v>
      </c>
      <c r="F19" t="s">
        <v>17</v>
      </c>
    </row>
    <row r="44" ht="12.75" customHeight="1">
      <c r="A44" s="3" t="s">
        <v>41</v>
      </c>
    </row>
    <row r="45" spans="1:10" ht="12.75" customHeight="1">
      <c r="A45" s="35">
        <v>1</v>
      </c>
      <c r="B45" t="s">
        <v>42</v>
      </c>
      <c r="J45" s="9" t="s">
        <v>4</v>
      </c>
    </row>
    <row r="46" spans="1:10" ht="12.75" customHeight="1">
      <c r="A46" s="35">
        <v>2</v>
      </c>
      <c r="B46" t="s">
        <v>43</v>
      </c>
      <c r="J46" s="9" t="s">
        <v>52</v>
      </c>
    </row>
    <row r="47" spans="1:10" ht="12.75" customHeight="1">
      <c r="A47" s="35">
        <v>3</v>
      </c>
      <c r="B47" t="s">
        <v>44</v>
      </c>
      <c r="J47" s="9" t="s">
        <v>53</v>
      </c>
    </row>
    <row r="48" spans="1:10" ht="12.75" customHeight="1">
      <c r="A48" s="35">
        <v>4</v>
      </c>
      <c r="B48" t="s">
        <v>45</v>
      </c>
      <c r="J48" s="9" t="s">
        <v>50</v>
      </c>
    </row>
    <row r="49" spans="1:11" ht="12.75" customHeight="1">
      <c r="A49" s="35">
        <v>5</v>
      </c>
      <c r="B49" t="s">
        <v>46</v>
      </c>
      <c r="J49" s="9">
        <v>101325</v>
      </c>
      <c r="K49" s="9" t="s">
        <v>5</v>
      </c>
    </row>
    <row r="50" spans="1:10" ht="12.75" customHeight="1">
      <c r="A50" s="35">
        <v>6</v>
      </c>
      <c r="B50" t="s">
        <v>47</v>
      </c>
      <c r="J50" s="9" t="s">
        <v>51</v>
      </c>
    </row>
    <row r="51" spans="1:10" ht="12.75" customHeight="1">
      <c r="A51" s="35">
        <v>7</v>
      </c>
      <c r="B51" s="9" t="s">
        <v>58</v>
      </c>
      <c r="J51" s="9" t="s">
        <v>57</v>
      </c>
    </row>
    <row r="52" spans="1:11" ht="12.75" customHeight="1">
      <c r="A52" s="35">
        <v>8</v>
      </c>
      <c r="B52" t="s">
        <v>48</v>
      </c>
      <c r="J52" s="10">
        <f>10*LOG10(10^((10*F)/10)+10^((10*F+2)/10))</f>
        <v>64.1244260279434</v>
      </c>
      <c r="K52" s="9" t="s">
        <v>54</v>
      </c>
    </row>
    <row r="53" spans="1:10" ht="12.75" customHeight="1">
      <c r="A53" s="35">
        <v>9</v>
      </c>
      <c r="B53" t="s">
        <v>49</v>
      </c>
      <c r="J53" s="36" t="s">
        <v>60</v>
      </c>
    </row>
    <row r="54" spans="1:11" ht="12.75" customHeight="1">
      <c r="A54" s="35">
        <v>10</v>
      </c>
      <c r="B54" s="9" t="s">
        <v>55</v>
      </c>
      <c r="J54" s="9">
        <f>(10+F)/100/(10*(5+E))</f>
        <v>0.0016</v>
      </c>
      <c r="K54" s="9" t="s">
        <v>59</v>
      </c>
    </row>
    <row r="55" ht="12.75" customHeight="1">
      <c r="B55" s="9" t="s">
        <v>56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1999-10-15T07:15:54Z</dcterms:created>
  <dcterms:modified xsi:type="dcterms:W3CDTF">2015-02-14T20:31:30Z</dcterms:modified>
  <cp:category/>
  <cp:version/>
  <cp:contentType/>
  <cp:contentStatus/>
</cp:coreProperties>
</file>