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ina\My Documents\Esami\08-02-2019\"/>
    </mc:Choice>
  </mc:AlternateContent>
  <bookViews>
    <workbookView xWindow="10224" yWindow="0" windowWidth="5628" windowHeight="6252"/>
  </bookViews>
  <sheets>
    <sheet name="Fisica Tecnica Ambientale" sheetId="1" r:id="rId1"/>
  </sheets>
  <externalReferences>
    <externalReference r:id="rId2"/>
  </externalReferences>
  <definedNames>
    <definedName name="_Cir1">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#REF!</definedName>
    <definedName name="_Lp1">#REF!</definedName>
    <definedName name="_Lp2">#REF!</definedName>
    <definedName name="_MA1">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#REF!</definedName>
    <definedName name="_Phi2">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#REF!</definedName>
    <definedName name="_Re2">#REF!</definedName>
    <definedName name="_Re3">#REF!</definedName>
    <definedName name="_Re4">#REF!</definedName>
    <definedName name="_Re5">#REF!</definedName>
    <definedName name="_RT1">#REF!</definedName>
    <definedName name="_RT2">#REF!</definedName>
    <definedName name="_Tit1">#REF!</definedName>
    <definedName name="_TT1">#REF!</definedName>
    <definedName name="_TT2">#REF!</definedName>
    <definedName name="_UU1">#REF!</definedName>
    <definedName name="_UU2">#REF!</definedName>
    <definedName name="_UU3">#REF!</definedName>
    <definedName name="_UU4">#REF!</definedName>
    <definedName name="_UU5">#REF!</definedName>
    <definedName name="_Vol2">#REF!</definedName>
    <definedName name="_xx1">#REF!</definedName>
    <definedName name="_xx2">#REF!</definedName>
    <definedName name="A">'Fisica Tecnica Ambientale'!$P$4</definedName>
    <definedName name="AA">#REF!</definedName>
    <definedName name="AB">#REF!</definedName>
    <definedName name="B">'Fisica Tecnica Ambientale'!$P$5</definedName>
    <definedName name="BB">#REF!</definedName>
    <definedName name="CC">'Fisica Tecnica Ambientale'!$P$6</definedName>
    <definedName name="CCC">'Fisica Tecnica Ambientale'!#REF!</definedName>
    <definedName name="CD">#REF!</definedName>
    <definedName name="COP">'Fisica Tecnica Ambientale'!#REF!</definedName>
    <definedName name="cp">'Fisica Tecnica Ambientale'!#REF!</definedName>
    <definedName name="cpa">#REF!</definedName>
    <definedName name="cvn">#REF!</definedName>
    <definedName name="cvo">#REF!</definedName>
    <definedName name="Cx">#REF!</definedName>
    <definedName name="D">'Fisica Tecnica Ambientale'!$P$7</definedName>
    <definedName name="DD">#REF!</definedName>
    <definedName name="Delta">#REF!</definedName>
    <definedName name="Deltap">#REF!</definedName>
    <definedName name="DeltaV">#REF!</definedName>
    <definedName name="Diam">#REF!</definedName>
    <definedName name="Diam1">#REF!</definedName>
    <definedName name="Diam2">#REF!</definedName>
    <definedName name="Dp">#REF!</definedName>
    <definedName name="E">'Fisica Tecnica Ambientale'!$P$8</definedName>
    <definedName name="EE">#REF!</definedName>
    <definedName name="EF">#REF!</definedName>
    <definedName name="F">'Fisica Tecnica Ambientale'!$P$9</definedName>
    <definedName name="FF">#REF!</definedName>
    <definedName name="fr">'Fisica Tecnica Ambientale'!#REF!</definedName>
    <definedName name="freq">#REF!</definedName>
    <definedName name="hconv">#REF!</definedName>
    <definedName name="I">'Fisica Tecnica Ambientale'!#REF!</definedName>
    <definedName name="Ktot">#REF!</definedName>
    <definedName name="L">#REF!</definedName>
    <definedName name="lambda1">#REF!</definedName>
    <definedName name="lambda2">#REF!</definedName>
    <definedName name="lambda3">#REF!</definedName>
    <definedName name="Ldir">#REF!</definedName>
    <definedName name="Lep">#REF!</definedName>
    <definedName name="Leq">#REF!</definedName>
    <definedName name="LProsa">#REF!</definedName>
    <definedName name="Lw">#REF!</definedName>
    <definedName name="Lw1m">#REF!</definedName>
    <definedName name="M">'Fisica Tecnica Ambientale'!#REF!</definedName>
    <definedName name="Ma">#REF!</definedName>
    <definedName name="Maria">'Fisica Tecnica Ambientale'!#REF!</definedName>
    <definedName name="mat">'Fisica Tecnica Ambientale'!$B$3</definedName>
    <definedName name="matt">#REF!</definedName>
    <definedName name="Mavio">#REF!</definedName>
    <definedName name="Mn">#REF!</definedName>
    <definedName name="Mo">#REF!</definedName>
    <definedName name="Mtot">#REF!</definedName>
    <definedName name="mu">#REF!</definedName>
    <definedName name="Niacqua">#REF!</definedName>
    <definedName name="niaria">#REF!</definedName>
    <definedName name="Nices">#REF!</definedName>
    <definedName name="Nstud">'Fisica Tecnica Ambientale'!#REF!</definedName>
    <definedName name="p">#REF!</definedName>
    <definedName name="Phifin">#REF!</definedName>
    <definedName name="Pn">#REF!</definedName>
    <definedName name="Po">#REF!</definedName>
    <definedName name="Portata">#REF!</definedName>
    <definedName name="Psfin">#REF!</definedName>
    <definedName name="Q">'Fisica Tecnica Ambientale'!#REF!</definedName>
    <definedName name="Qm">#REF!</definedName>
    <definedName name="Qpunto">'Fisica Tecnica Ambientale'!#REF!</definedName>
    <definedName name="QQ">#REF!</definedName>
    <definedName name="Qscamb">#REF!</definedName>
    <definedName name="Raria">#REF!</definedName>
    <definedName name="Rho">'Fisica Tecnica Ambientale'!#REF!</definedName>
    <definedName name="Rhoa">#REF!</definedName>
    <definedName name="RhoL">#REF!</definedName>
    <definedName name="RhoS">#REF!</definedName>
    <definedName name="RR">'Fisica Tecnica Ambientale'!#REF!</definedName>
    <definedName name="rrr">#REF!</definedName>
    <definedName name="rrrr">[1]Calcoli!$G$29</definedName>
    <definedName name="Rtot">#REF!</definedName>
    <definedName name="s">'Fisica Tecnica Ambientale'!#REF!</definedName>
    <definedName name="schj">#REF!</definedName>
    <definedName name="Sdiv">#REF!</definedName>
    <definedName name="Sigma">'Fisica Tecnica Ambientale'!#REF!</definedName>
    <definedName name="spess1">#REF!</definedName>
    <definedName name="spess2">#REF!</definedName>
    <definedName name="spess3">#REF!</definedName>
    <definedName name="T">'Fisica Tecnica Ambientale'!#REF!</definedName>
    <definedName name="T_1">'Fisica Tecnica Ambientale'!$C$48</definedName>
    <definedName name="T_2">'Fisica Tecnica Ambientale'!$G$48</definedName>
    <definedName name="Ta">#REF!</definedName>
    <definedName name="Tar">#REF!</definedName>
    <definedName name="Taria">#REF!</definedName>
    <definedName name="Tfin">#REF!</definedName>
    <definedName name="Tin">#REF!</definedName>
    <definedName name="Tinf">#REF!</definedName>
    <definedName name="Tiniz">#REF!</definedName>
    <definedName name="Titolo1">#REF!</definedName>
    <definedName name="Tmed1">#REF!</definedName>
    <definedName name="Tmed2">#REF!</definedName>
    <definedName name="Tmed3">#REF!</definedName>
    <definedName name="Tmed4">#REF!</definedName>
    <definedName name="Tmed5">#REF!</definedName>
    <definedName name="Tmed6">#REF!</definedName>
    <definedName name="Tn">#REF!</definedName>
    <definedName name="To">#REF!</definedName>
    <definedName name="Tout">#REF!</definedName>
    <definedName name="Tp">#REF!</definedName>
    <definedName name="Ua">#REF!</definedName>
    <definedName name="Ufin">#REF!</definedName>
    <definedName name="V">'Fisica Tecnica Ambientale'!$J$48</definedName>
    <definedName name="Vfin">#REF!</definedName>
    <definedName name="Vn">#REF!</definedName>
    <definedName name="Vo">#REF!</definedName>
    <definedName name="Vol">#REF!</definedName>
    <definedName name="W">'Fisica Tecnica Ambientale'!#REF!</definedName>
    <definedName name="XX">#REF!</definedName>
    <definedName name="XXX1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G58" i="1"/>
  <c r="G54" i="1"/>
  <c r="C48" i="1"/>
  <c r="G48" i="1"/>
  <c r="G49" i="1"/>
  <c r="C49" i="1"/>
  <c r="G50" i="1"/>
  <c r="G43" i="1"/>
</calcChain>
</file>

<file path=xl/sharedStrings.xml><?xml version="1.0" encoding="utf-8"?>
<sst xmlns="http://schemas.openxmlformats.org/spreadsheetml/2006/main" count="72" uniqueCount="62">
  <si>
    <t>Matricola</t>
  </si>
  <si>
    <t>A</t>
  </si>
  <si>
    <t>B</t>
  </si>
  <si>
    <t>C</t>
  </si>
  <si>
    <t>D</t>
  </si>
  <si>
    <t>E</t>
  </si>
  <si>
    <t>F</t>
  </si>
  <si>
    <t>La risposta deve contenere numero ed unità di misura, separati da uno spazio</t>
  </si>
  <si>
    <t>Una sola risposta, se esatta dà +4, se errata dà -4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</si>
  <si>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Ad una distanza doppia (20m)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</si>
  <si>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Ad una distanza quadrupla (40m)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</si>
  <si>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Ad una distanza sestupla (60m)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</si>
  <si>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Ad una distanza ottupla (80m)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</si>
  <si>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Ad una distanza decupla (100m)</t>
    </r>
  </si>
  <si>
    <r>
      <t>Ammesse risposte multiple - +3 in caso di risposta esatta, -3 per ciascuna risposta errata</t>
    </r>
    <r>
      <rPr>
        <sz val="9"/>
        <color rgb="FF000000"/>
        <rFont val="Arial"/>
        <family val="2"/>
      </rPr>
      <t xml:space="preserve">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</si>
  <si>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un numero compreso fra 0 e 100 che dice quanto lo spettro della luce è simile allo spettro solare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</si>
  <si>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rapporto fra l’intensità luminosa misurata all’interno di un locale e l’intensità luminosa misurata sul tetto, con cielo coperto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</si>
  <si>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valore medio aritmetico dei coeff. di riflessione di pareti, pavimento e soffitto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</si>
  <si>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valore medio pesato dei coeff. di riflessione di pareti, pavimento e soffitto, usando le aree come fattori di peso</t>
    </r>
  </si>
  <si>
    <r>
      <t xml:space="preserve">Esercizi </t>
    </r>
    <r>
      <rPr>
        <i/>
        <sz val="9"/>
        <color rgb="FF000000"/>
        <rFont val="Arial"/>
        <family val="2"/>
      </rPr>
      <t>(4 pt. cadauno se giusti, 0 pt. se errati o non fatti)</t>
    </r>
  </si>
  <si>
    <t>La risposta deve contenere numero ed unità di misura</t>
  </si>
  <si>
    <t>sterad</t>
  </si>
  <si>
    <t>T1 =</t>
  </si>
  <si>
    <t>s</t>
  </si>
  <si>
    <t>Pa</t>
  </si>
  <si>
    <t>Fisica Tecnica Ambientale - 08/02/2019</t>
  </si>
  <si>
    <t xml:space="preserve">1) </t>
  </si>
  <si>
    <t>Come fa una pompa di calore a produrre una potenza termica anche 4 volte superiore alla potenza elettrica che consuma?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</si>
  <si>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Non è vero, le pompe di calore hanno un rendimento solo leggermente superiore al 100%, max 110%.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</si>
  <si>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COP pari o superiore a 4 non deve essere interpretato come rapporto fra potenza termica resa e potenza elettrica consumata, ma è un puro indicatore di classe di merito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</si>
  <si>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pompa di calore sfrutta energia sottratta all’ambiente esterno per riscaldare i locali interni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</si>
  <si>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pompa di calore recupera energia dal sole grazie a pannelli solari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</si>
  <si>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pompa di calore riutilizza in regime invernale la stessa energia che ha sottratto all’edificio durante il raffrescamento estivo e che ha immagazzinato al suo interno</t>
    </r>
  </si>
  <si>
    <t>2)</t>
  </si>
  <si>
    <t xml:space="preserve">Per garantire condizioni di confort olfattivo in un locale occorre: 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</si>
  <si>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Mantenere l’U.R nel range 40-60 %.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</si>
  <si>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Effettuare almeno 1 ricambio orario del volume d’aria.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</si>
  <si>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Garantire un valore di IAQ inferiore ad 1 decipol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</si>
  <si>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Garantire un valore di IAQ inferiore ad 1 olf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</si>
  <si>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Mantenere il valore di PMV attorno al valore 0</t>
    </r>
  </si>
  <si>
    <r>
      <t>3)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9"/>
        <color rgb="FF000000"/>
        <rFont val="Arial"/>
        <family val="2"/>
      </rPr>
      <t>Una strada produce un livello sonoro di 70 dB(A) alla distanza di 10m.  A che distanza troverò un livello sonoro ridotto di 10 dB, e dunque pari a 60 dB(A)?</t>
    </r>
  </si>
  <si>
    <t xml:space="preserve">4) </t>
  </si>
  <si>
    <r>
      <t xml:space="preserve">Cosa rappresenta il coefficiente </t>
    </r>
    <r>
      <rPr>
        <b/>
        <sz val="9"/>
        <color rgb="FF000000"/>
        <rFont val="Symbol"/>
        <family val="1"/>
        <charset val="2"/>
      </rPr>
      <t>t</t>
    </r>
    <r>
      <rPr>
        <b/>
        <sz val="9"/>
        <color rgb="FF000000"/>
        <rFont val="Arial"/>
        <family val="2"/>
      </rPr>
      <t xml:space="preserve"> nella formula per il calcolo semplificato del fattore medio di luce diurna?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</si>
  <si>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un valore tabellato in funzione delle caratteristiche del vetro utilizzato per le finestre, che indica la frazione di energia luminosa che lo attraversa.</t>
    </r>
  </si>
  <si>
    <t>5) In una stanza si misura una temperatura di 25 °C, ed una U.R. del 40 + E %. All’esterno la temperatura è di 0 °C, e l’umidità relativa è dell’80+F %. Calcolare la differenza di pressione del vapore.</t>
  </si>
  <si>
    <r>
      <t>6) Entro un ambiente chiuso il tempo di riverberazione era pari a T</t>
    </r>
    <r>
      <rPr>
        <b/>
        <vertAlign val="sub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= 3+F/2 s.</t>
    </r>
  </si>
  <si>
    <r>
      <t>Dopo l’installazione di pannelli fonoassorbenti, il tempo di riverberazione T</t>
    </r>
    <r>
      <rPr>
        <b/>
        <vertAlign val="subscript"/>
        <sz val="9"/>
        <color rgb="FF000000"/>
        <rFont val="Arial"/>
        <family val="2"/>
      </rPr>
      <t>2</t>
    </r>
    <r>
      <rPr>
        <b/>
        <sz val="9"/>
        <color rgb="FF000000"/>
        <rFont val="Arial"/>
        <family val="2"/>
      </rPr>
      <t xml:space="preserve"> risulta pari a T</t>
    </r>
    <r>
      <rPr>
        <b/>
        <vertAlign val="sub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- 1 s, quindi è 2+F/2 s. Calcolare l’area equivalente di assorbimento acustico dei pannelli fonoassorbenti.</t>
    </r>
  </si>
  <si>
    <t>7) Una torcia elettrica ha il fascio regolabile. Determinare l’apertura angolare del fascio per ottenere una intensità luminosa di 10000+E*1000 Cd, sapendo che la sua lampadina produce 20+F Lumen.</t>
  </si>
  <si>
    <t>8) Per garantire il valore di 1 olf in un vasto locale è necessaria una portata in massa di aria pari a 1+F/10 kg/s. Sapendo che l’aria nel locale è mantenuta alla temperatura di 20 °C e che la temperatura dell’aria esterna è pari a 0+E/2 °C, determinare la potenza termica necessaria per il riscaldamento dell’aria di ricambio.</t>
  </si>
  <si>
    <t>psat1(25°C) =</t>
  </si>
  <si>
    <t>psat2(0°C) =</t>
  </si>
  <si>
    <t>T2 =</t>
  </si>
  <si>
    <t>A1 = 0.16*V/T1 =</t>
  </si>
  <si>
    <t>V=</t>
  </si>
  <si>
    <t>m3</t>
  </si>
  <si>
    <t>m2</t>
  </si>
  <si>
    <t>A2 = 0.16*V/T2 =</t>
  </si>
  <si>
    <r>
      <t xml:space="preserve">       </t>
    </r>
    <r>
      <rPr>
        <b/>
        <sz val="9"/>
        <color rgb="FF000000"/>
        <rFont val="Arial"/>
        <family val="2"/>
      </rPr>
      <t>A</t>
    </r>
    <r>
      <rPr>
        <b/>
        <vertAlign val="subscript"/>
        <sz val="9"/>
        <color rgb="FF000000"/>
        <rFont val="Arial"/>
        <family val="2"/>
      </rPr>
      <t>panels</t>
    </r>
    <r>
      <rPr>
        <b/>
        <sz val="9"/>
        <color rgb="FF000000"/>
        <rFont val="Arial"/>
        <family val="2"/>
      </rPr>
      <t xml:space="preserve"> = A2 - A1 =</t>
    </r>
  </si>
  <si>
    <r>
      <t>D</t>
    </r>
    <r>
      <rPr>
        <b/>
        <sz val="10"/>
        <color theme="1"/>
        <rFont val="Arial"/>
        <family val="2"/>
      </rPr>
      <t>p</t>
    </r>
    <r>
      <rPr>
        <b/>
        <vertAlign val="subscript"/>
        <sz val="10"/>
        <color theme="1"/>
        <rFont val="Arial"/>
        <family val="2"/>
      </rPr>
      <t xml:space="preserve">v </t>
    </r>
    <r>
      <rPr>
        <b/>
        <sz val="10"/>
        <color theme="1"/>
        <rFont val="Calibri"/>
        <family val="2"/>
      </rPr>
      <t>= phi1*psat1-phi2*psat2 =</t>
    </r>
  </si>
  <si>
    <r>
      <t>W</t>
    </r>
    <r>
      <rPr>
        <b/>
        <sz val="9"/>
        <color rgb="FF000000"/>
        <rFont val="Arial"/>
        <family val="2"/>
      </rPr>
      <t xml:space="preserve"> = PHI / I =</t>
    </r>
  </si>
  <si>
    <t xml:space="preserve">      = Ma*cpa*(T1-T2) =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</si>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</sst>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Wingdings"/>
      <charset val="2"/>
    </font>
    <font>
      <sz val="7"/>
      <color rgb="FF000000"/>
      <name val="Times New Roman"/>
      <family val="1"/>
    </font>
    <font>
      <sz val="10"/>
      <name val="Arial"/>
      <family val="2"/>
    </font>
    <font>
      <b/>
      <vertAlign val="subscript"/>
      <sz val="9"/>
      <color rgb="FF000000"/>
      <name val="Arial"/>
      <family val="2"/>
    </font>
    <font>
      <b/>
      <sz val="9"/>
      <color rgb="FF000000"/>
      <name val="Symbol"/>
      <family val="1"/>
      <charset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  <font>
      <b/>
      <sz val="7"/>
      <color rgb="FF000000"/>
      <name val="Times New Roman"/>
      <family val="1"/>
    </font>
    <font>
      <i/>
      <sz val="9"/>
      <color rgb="FF666666"/>
      <name val="Arial"/>
      <family val="2"/>
    </font>
    <font>
      <sz val="9"/>
      <color theme="1"/>
      <name val="Arial"/>
      <family val="2"/>
    </font>
    <font>
      <b/>
      <i/>
      <sz val="9"/>
      <color rgb="FF000000"/>
      <name val="Arial"/>
      <family val="2"/>
    </font>
    <font>
      <b/>
      <sz val="10"/>
      <color theme="1"/>
      <name val="Symbol"/>
      <family val="1"/>
      <charset val="2"/>
    </font>
    <font>
      <b/>
      <vertAlign val="subscript"/>
      <sz val="10"/>
      <color theme="1"/>
      <name val="Arial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7" fillId="0" borderId="0" xfId="1"/>
    <xf numFmtId="0" fontId="0" fillId="3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10" fillId="0" borderId="0" xfId="0" applyFont="1" applyAlignment="1">
      <alignment horizontal="left" vertical="center" indent="15"/>
    </xf>
    <xf numFmtId="0" fontId="15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3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5644</xdr:colOff>
          <xdr:row>56</xdr:row>
          <xdr:rowOff>141110</xdr:rowOff>
        </xdr:from>
        <xdr:to>
          <xdr:col>3</xdr:col>
          <xdr:colOff>219004</xdr:colOff>
          <xdr:row>58</xdr:row>
          <xdr:rowOff>40358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59%20-%20Esame%20di%20Fisica%20Tecnica%20del%207%20lugl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0"/>
      <sheetData sheetId="1">
        <row r="29">
          <cell r="G29">
            <v>19230.76923076923</v>
          </cell>
        </row>
      </sheetData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8"/>
  <sheetViews>
    <sheetView tabSelected="1" topLeftCell="A40" zoomScale="135" zoomScaleNormal="135" workbookViewId="0">
      <selection activeCell="B4" sqref="B4"/>
    </sheetView>
  </sheetViews>
  <sheetFormatPr defaultRowHeight="13.2" x14ac:dyDescent="0.25"/>
  <cols>
    <col min="2" max="2" width="10" bestFit="1" customWidth="1"/>
  </cols>
  <sheetData>
    <row r="1" spans="1:16" x14ac:dyDescent="0.25">
      <c r="A1" s="6" t="s">
        <v>25</v>
      </c>
      <c r="B1" s="6"/>
    </row>
    <row r="2" spans="1:16" x14ac:dyDescent="0.25">
      <c r="A2" s="6"/>
      <c r="B2" s="6"/>
    </row>
    <row r="3" spans="1:16" x14ac:dyDescent="0.25">
      <c r="A3" s="6" t="s">
        <v>0</v>
      </c>
      <c r="B3" s="6">
        <v>279442</v>
      </c>
      <c r="O3" s="9" t="s">
        <v>0</v>
      </c>
      <c r="P3" s="9">
        <f>mat</f>
        <v>279442</v>
      </c>
    </row>
    <row r="4" spans="1:16" s="8" customFormat="1" x14ac:dyDescent="0.25">
      <c r="O4" s="9" t="s">
        <v>1</v>
      </c>
      <c r="P4" s="9">
        <f>INT(P3/100000)</f>
        <v>2</v>
      </c>
    </row>
    <row r="5" spans="1:16" x14ac:dyDescent="0.25">
      <c r="A5" s="22" t="s">
        <v>26</v>
      </c>
      <c r="B5" s="22" t="s">
        <v>27</v>
      </c>
      <c r="F5" s="8"/>
      <c r="G5" s="8"/>
      <c r="H5" s="8"/>
      <c r="I5" s="8"/>
      <c r="J5" s="8"/>
      <c r="K5" s="8"/>
      <c r="L5" s="8"/>
      <c r="M5" s="8"/>
      <c r="O5" s="9" t="s">
        <v>2</v>
      </c>
      <c r="P5" s="9">
        <f>INT((P3-P4*100000)/10000)</f>
        <v>7</v>
      </c>
    </row>
    <row r="6" spans="1:16" x14ac:dyDescent="0.25">
      <c r="A6" s="23" t="s">
        <v>8</v>
      </c>
      <c r="F6" s="8"/>
      <c r="G6" s="8"/>
      <c r="H6" s="8"/>
      <c r="I6" s="8"/>
      <c r="J6" s="8"/>
      <c r="K6" s="8"/>
      <c r="L6" s="8"/>
      <c r="M6" s="8"/>
      <c r="O6" s="9" t="s">
        <v>3</v>
      </c>
      <c r="P6" s="9">
        <f>INT((P3-P4*100000-P5*10000)/1000)</f>
        <v>9</v>
      </c>
    </row>
    <row r="7" spans="1:16" x14ac:dyDescent="0.25">
      <c r="A7" s="3" t="s">
        <v>28</v>
      </c>
      <c r="F7" s="8"/>
      <c r="G7" s="8"/>
      <c r="H7" s="8"/>
      <c r="I7" s="8"/>
      <c r="J7" s="8"/>
      <c r="K7" s="8"/>
      <c r="L7" s="8"/>
      <c r="M7" s="8"/>
      <c r="O7" s="9" t="s">
        <v>4</v>
      </c>
      <c r="P7" s="9">
        <f>INT((P3-P4*100000-P5*10000-P6*1000)/100)</f>
        <v>4</v>
      </c>
    </row>
    <row r="8" spans="1:16" x14ac:dyDescent="0.25">
      <c r="A8" s="3" t="s">
        <v>29</v>
      </c>
      <c r="F8" s="8"/>
      <c r="G8" s="8"/>
      <c r="H8" s="8"/>
      <c r="I8" s="8"/>
      <c r="J8" s="8"/>
      <c r="K8" s="8"/>
      <c r="L8" s="8"/>
      <c r="M8" s="8"/>
      <c r="O8" s="9" t="s">
        <v>5</v>
      </c>
      <c r="P8" s="9">
        <f>INT((P3-P4*100000-P5*10000-P6*1000-P7*100)/10)</f>
        <v>4</v>
      </c>
    </row>
    <row r="9" spans="1:16" x14ac:dyDescent="0.25">
      <c r="A9" s="5" t="s">
        <v>30</v>
      </c>
      <c r="B9" s="7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O9" s="9" t="s">
        <v>6</v>
      </c>
      <c r="P9" s="9">
        <f>INT((P3-P4*100000-P5*10000-P6*1000-P7*100-P8*10))</f>
        <v>2</v>
      </c>
    </row>
    <row r="10" spans="1:16" x14ac:dyDescent="0.25">
      <c r="A10" s="3" t="s">
        <v>31</v>
      </c>
      <c r="F10" s="8"/>
      <c r="G10" s="8"/>
      <c r="H10" s="8"/>
      <c r="I10" s="8"/>
      <c r="J10" s="8"/>
      <c r="K10" s="8"/>
      <c r="L10" s="8"/>
      <c r="M10" s="8"/>
    </row>
    <row r="11" spans="1:16" x14ac:dyDescent="0.25">
      <c r="A11" s="3" t="s">
        <v>32</v>
      </c>
    </row>
    <row r="12" spans="1:16" x14ac:dyDescent="0.25">
      <c r="A12" s="13"/>
    </row>
    <row r="13" spans="1:16" x14ac:dyDescent="0.25">
      <c r="A13" s="22" t="s">
        <v>33</v>
      </c>
      <c r="B13" s="22" t="s">
        <v>34</v>
      </c>
    </row>
    <row r="14" spans="1:16" x14ac:dyDescent="0.25">
      <c r="A14" s="2" t="s">
        <v>8</v>
      </c>
    </row>
    <row r="15" spans="1:16" x14ac:dyDescent="0.25">
      <c r="A15" s="3" t="s">
        <v>35</v>
      </c>
    </row>
    <row r="16" spans="1:16" x14ac:dyDescent="0.25">
      <c r="A16" s="3" t="s">
        <v>36</v>
      </c>
    </row>
    <row r="17" spans="1:6" x14ac:dyDescent="0.25">
      <c r="A17" s="5" t="s">
        <v>37</v>
      </c>
      <c r="B17" s="7"/>
      <c r="C17" s="7"/>
      <c r="D17" s="7"/>
      <c r="E17" s="7"/>
      <c r="F17" s="7"/>
    </row>
    <row r="18" spans="1:6" x14ac:dyDescent="0.25">
      <c r="A18" s="3" t="s">
        <v>38</v>
      </c>
    </row>
    <row r="19" spans="1:6" x14ac:dyDescent="0.25">
      <c r="A19" s="3" t="s">
        <v>39</v>
      </c>
    </row>
    <row r="20" spans="1:6" x14ac:dyDescent="0.25">
      <c r="A20" s="14"/>
    </row>
    <row r="21" spans="1:6" x14ac:dyDescent="0.25">
      <c r="A21" s="15" t="s">
        <v>40</v>
      </c>
    </row>
    <row r="22" spans="1:6" x14ac:dyDescent="0.25">
      <c r="A22" s="16" t="s">
        <v>8</v>
      </c>
    </row>
    <row r="23" spans="1:6" x14ac:dyDescent="0.25">
      <c r="A23" s="3" t="s">
        <v>9</v>
      </c>
    </row>
    <row r="24" spans="1:6" x14ac:dyDescent="0.25">
      <c r="A24" s="3" t="s">
        <v>10</v>
      </c>
    </row>
    <row r="25" spans="1:6" x14ac:dyDescent="0.25">
      <c r="A25" s="3" t="s">
        <v>11</v>
      </c>
    </row>
    <row r="26" spans="1:6" x14ac:dyDescent="0.25">
      <c r="A26" s="3" t="s">
        <v>12</v>
      </c>
    </row>
    <row r="27" spans="1:6" x14ac:dyDescent="0.25">
      <c r="A27" s="5" t="s">
        <v>13</v>
      </c>
      <c r="B27" s="7"/>
      <c r="C27" s="7"/>
      <c r="D27" s="7"/>
      <c r="E27" s="7"/>
    </row>
    <row r="28" spans="1:6" x14ac:dyDescent="0.25">
      <c r="A28" s="14"/>
    </row>
    <row r="29" spans="1:6" x14ac:dyDescent="0.25">
      <c r="A29" s="15" t="s">
        <v>41</v>
      </c>
      <c r="B29" s="15" t="s">
        <v>42</v>
      </c>
    </row>
    <row r="30" spans="1:6" x14ac:dyDescent="0.25">
      <c r="A30" s="16" t="s">
        <v>14</v>
      </c>
    </row>
    <row r="31" spans="1:6" x14ac:dyDescent="0.25">
      <c r="A31" s="3" t="s">
        <v>15</v>
      </c>
    </row>
    <row r="32" spans="1:6" x14ac:dyDescent="0.25">
      <c r="A32" s="3" t="s">
        <v>16</v>
      </c>
    </row>
    <row r="33" spans="1:13" x14ac:dyDescent="0.25">
      <c r="A33" s="3" t="s">
        <v>17</v>
      </c>
    </row>
    <row r="34" spans="1:13" x14ac:dyDescent="0.25">
      <c r="A34" s="3" t="s">
        <v>18</v>
      </c>
    </row>
    <row r="35" spans="1:13" x14ac:dyDescent="0.25">
      <c r="A35" s="5" t="s">
        <v>43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4"/>
    </row>
    <row r="37" spans="1:13" x14ac:dyDescent="0.25">
      <c r="A37" s="4" t="s">
        <v>19</v>
      </c>
    </row>
    <row r="38" spans="1:13" ht="14.4" x14ac:dyDescent="0.25">
      <c r="A38" s="17"/>
    </row>
    <row r="39" spans="1:13" x14ac:dyDescent="0.25">
      <c r="A39" s="12"/>
    </row>
    <row r="40" spans="1:13" ht="27" customHeight="1" x14ac:dyDescent="0.25">
      <c r="A40" s="20" t="s">
        <v>44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3" x14ac:dyDescent="0.25">
      <c r="A41" s="18" t="s">
        <v>20</v>
      </c>
    </row>
    <row r="42" spans="1:13" x14ac:dyDescent="0.25">
      <c r="A42" s="1" t="s">
        <v>49</v>
      </c>
      <c r="C42" s="24">
        <v>3169.2</v>
      </c>
      <c r="D42" s="24" t="s">
        <v>24</v>
      </c>
      <c r="E42" s="24" t="s">
        <v>50</v>
      </c>
      <c r="F42" s="24"/>
      <c r="G42" s="24">
        <v>611.20000000000005</v>
      </c>
      <c r="H42" s="24" t="s">
        <v>24</v>
      </c>
      <c r="I42" s="24"/>
    </row>
    <row r="43" spans="1:13" ht="15.6" x14ac:dyDescent="0.25">
      <c r="A43" s="17"/>
      <c r="D43" s="26" t="s">
        <v>58</v>
      </c>
      <c r="E43" s="24"/>
      <c r="G43" s="6">
        <f>C42*(40+E)/100-G42*(80+F)/100</f>
        <v>893.2639999999999</v>
      </c>
      <c r="H43" s="6" t="s">
        <v>24</v>
      </c>
      <c r="I43" s="24"/>
    </row>
    <row r="44" spans="1:13" x14ac:dyDescent="0.25">
      <c r="A44" s="10"/>
    </row>
    <row r="45" spans="1:13" x14ac:dyDescent="0.25">
      <c r="A45" s="19" t="s">
        <v>45</v>
      </c>
    </row>
    <row r="46" spans="1:13" ht="28.8" customHeight="1" x14ac:dyDescent="0.25">
      <c r="A46" s="27" t="s">
        <v>46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3" x14ac:dyDescent="0.25">
      <c r="A47" s="2" t="s">
        <v>7</v>
      </c>
    </row>
    <row r="48" spans="1:13" x14ac:dyDescent="0.25">
      <c r="B48" s="2" t="s">
        <v>22</v>
      </c>
      <c r="C48">
        <f>3+F/2</f>
        <v>4</v>
      </c>
      <c r="D48" t="s">
        <v>23</v>
      </c>
      <c r="F48" t="s">
        <v>51</v>
      </c>
      <c r="G48">
        <f>T_1-1</f>
        <v>3</v>
      </c>
      <c r="H48" t="s">
        <v>23</v>
      </c>
      <c r="I48" t="s">
        <v>53</v>
      </c>
      <c r="J48">
        <v>200</v>
      </c>
      <c r="K48" t="s">
        <v>54</v>
      </c>
    </row>
    <row r="49" spans="1:12" x14ac:dyDescent="0.25">
      <c r="A49" s="2" t="s">
        <v>52</v>
      </c>
      <c r="C49">
        <f>0.16*V/T_1</f>
        <v>8</v>
      </c>
      <c r="D49" t="s">
        <v>55</v>
      </c>
      <c r="E49" s="2" t="s">
        <v>56</v>
      </c>
      <c r="G49">
        <f>0.16*V/T_2</f>
        <v>10.666666666666666</v>
      </c>
      <c r="H49" t="s">
        <v>55</v>
      </c>
    </row>
    <row r="50" spans="1:12" ht="14.4" x14ac:dyDescent="0.25">
      <c r="A50" s="17"/>
      <c r="E50" s="25" t="s">
        <v>57</v>
      </c>
      <c r="G50" s="6">
        <f>G49-C49</f>
        <v>2.6666666666666661</v>
      </c>
      <c r="H50" s="6" t="s">
        <v>55</v>
      </c>
    </row>
    <row r="51" spans="1:12" x14ac:dyDescent="0.25">
      <c r="A51" s="10"/>
    </row>
    <row r="52" spans="1:12" ht="27.6" customHeight="1" x14ac:dyDescent="0.25">
      <c r="A52" s="27" t="s">
        <v>47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x14ac:dyDescent="0.25">
      <c r="A53" s="2" t="s">
        <v>7</v>
      </c>
    </row>
    <row r="54" spans="1:12" x14ac:dyDescent="0.25">
      <c r="A54" s="1"/>
      <c r="E54" s="11" t="s">
        <v>59</v>
      </c>
      <c r="F54" s="6"/>
      <c r="G54" s="6">
        <f>(20+F)/(10000+E*1000)</f>
        <v>1.5714285714285715E-3</v>
      </c>
      <c r="H54" s="6" t="s">
        <v>21</v>
      </c>
    </row>
    <row r="55" spans="1:12" ht="14.4" x14ac:dyDescent="0.25">
      <c r="A55" s="17"/>
    </row>
    <row r="56" spans="1:12" ht="37.799999999999997" customHeight="1" x14ac:dyDescent="0.25">
      <c r="A56" s="28" t="s">
        <v>48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2" x14ac:dyDescent="0.25">
      <c r="A57" s="18" t="s">
        <v>20</v>
      </c>
      <c r="D57" s="18"/>
    </row>
    <row r="58" spans="1:12" x14ac:dyDescent="0.25">
      <c r="D58" s="6" t="s">
        <v>60</v>
      </c>
      <c r="G58" s="6">
        <f>(1+F/10)*1005*(20-E/2)</f>
        <v>21708</v>
      </c>
      <c r="H58" s="6" t="s">
        <v>61</v>
      </c>
    </row>
  </sheetData>
  <mergeCells count="4">
    <mergeCell ref="A56:K56"/>
    <mergeCell ref="A40:L40"/>
    <mergeCell ref="A52:L52"/>
    <mergeCell ref="A46:K46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3</xdr:col>
                <xdr:colOff>7620</xdr:colOff>
                <xdr:row>56</xdr:row>
                <xdr:rowOff>144780</xdr:rowOff>
              </from>
              <to>
                <xdr:col>3</xdr:col>
                <xdr:colOff>220980</xdr:colOff>
                <xdr:row>58</xdr:row>
                <xdr:rowOff>38100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Fisica Tecnica Ambientale</vt:lpstr>
      <vt:lpstr>A</vt:lpstr>
      <vt:lpstr>B</vt:lpstr>
      <vt:lpstr>CC</vt:lpstr>
      <vt:lpstr>D</vt:lpstr>
      <vt:lpstr>E</vt:lpstr>
      <vt:lpstr>F</vt:lpstr>
      <vt:lpstr>mat</vt:lpstr>
      <vt:lpstr>T_1</vt:lpstr>
      <vt:lpstr>T_2</vt:lpstr>
      <vt:lpstr>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2019-02-08T17:39:22Z</dcterms:modified>
</cp:coreProperties>
</file>