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4-07-2015\"/>
    </mc:Choice>
  </mc:AlternateContent>
  <bookViews>
    <workbookView xWindow="3096" yWindow="0" windowWidth="9192" windowHeight="6252"/>
  </bookViews>
  <sheets>
    <sheet name="Fisica Tecnica Ambientale" sheetId="1" r:id="rId1"/>
  </sheets>
  <definedNames>
    <definedName name="A">'Fisica Tecnica Ambientale'!$A$41</definedName>
    <definedName name="AA">#REF!</definedName>
    <definedName name="B">'Fisica Tecnica Ambientale'!$B$41</definedName>
    <definedName name="BB">#REF!</definedName>
    <definedName name="CC">'Fisica Tecnica Ambientale'!$C$41</definedName>
    <definedName name="CCC">'Fisica Tecnica Ambientale'!$B$61</definedName>
    <definedName name="COP">'Fisica Tecnica Ambientale'!#REF!</definedName>
    <definedName name="cp">'Fisica Tecnica Ambientale'!#REF!</definedName>
    <definedName name="Cx">#REF!</definedName>
    <definedName name="D">'Fisica Tecnica Ambientale'!$D$41</definedName>
    <definedName name="DD">#REF!</definedName>
    <definedName name="Delta">#REF!</definedName>
    <definedName name="E">'Fisica Tecnica Ambientale'!$E$41</definedName>
    <definedName name="EE">#REF!</definedName>
    <definedName name="F">'Fisica Tecnica Ambientale'!$F$41</definedName>
    <definedName name="FF">#REF!</definedName>
    <definedName name="fr">'Fisica Tecnica Ambientale'!#REF!</definedName>
    <definedName name="I">'Fisica Tecnica Ambientale'!#REF!</definedName>
    <definedName name="LProsa">#REF!</definedName>
    <definedName name="Lw">#REF!</definedName>
    <definedName name="M">'Fisica Tecnica Ambientale'!#REF!</definedName>
    <definedName name="Maria">'Fisica Tecnica Ambientale'!#REF!</definedName>
    <definedName name="mat">'Fisica Tecnica Ambientale'!$B$3</definedName>
    <definedName name="matt">#REF!</definedName>
    <definedName name="Nstud">'Fisica Tecnica Ambientale'!$B$59</definedName>
    <definedName name="Q">'Fisica Tecnica Ambientale'!#REF!</definedName>
    <definedName name="Qpunto">'Fisica Tecnica Ambientale'!#REF!</definedName>
    <definedName name="QQ">#REF!</definedName>
    <definedName name="Rho">'Fisica Tecnica Ambientale'!#REF!</definedName>
    <definedName name="RR">'Fisica Tecnica Ambientale'!#REF!</definedName>
    <definedName name="rrr">#REF!</definedName>
    <definedName name="s">'Fisica Tecnica Ambientale'!#REF!</definedName>
    <definedName name="Sigma">'Fisica Tecnica Ambientale'!#REF!</definedName>
    <definedName name="T">'Fisica Tecnica Ambientale'!$B$71</definedName>
    <definedName name="V">'Fisica Tecnica Ambientale'!$B$69</definedName>
    <definedName name="W">'Fisica Tecnica Ambientale'!#REF!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46" i="1"/>
  <c r="B59" i="1"/>
  <c r="B61" i="1" l="1"/>
  <c r="B62" i="1" l="1"/>
  <c r="B64" i="1"/>
  <c r="A41" i="1"/>
  <c r="B41" i="1" l="1"/>
  <c r="C41" i="1" s="1"/>
  <c r="D41" i="1" l="1"/>
  <c r="B49" i="1" l="1"/>
  <c r="E41" i="1"/>
  <c r="B45" i="1" s="1"/>
  <c r="B55" i="1" l="1"/>
  <c r="B70" i="1"/>
  <c r="F41" i="1"/>
  <c r="B69" i="1" s="1"/>
  <c r="B54" i="1" l="1"/>
  <c r="B56" i="1" s="1"/>
  <c r="B60" i="1"/>
  <c r="B63" i="1" s="1"/>
  <c r="B65" i="1" s="1"/>
  <c r="B66" i="1" s="1"/>
  <c r="B50" i="1"/>
  <c r="B51" i="1" s="1"/>
  <c r="B44" i="1"/>
</calcChain>
</file>

<file path=xl/sharedStrings.xml><?xml version="1.0" encoding="utf-8"?>
<sst xmlns="http://schemas.openxmlformats.org/spreadsheetml/2006/main" count="90" uniqueCount="82">
  <si>
    <t>Matricola</t>
  </si>
  <si>
    <t>W =</t>
  </si>
  <si>
    <t>A</t>
  </si>
  <si>
    <t>W</t>
  </si>
  <si>
    <t>dB</t>
  </si>
  <si>
    <t>°C</t>
  </si>
  <si>
    <t>Calcoli</t>
  </si>
  <si>
    <t>B</t>
  </si>
  <si>
    <t>C</t>
  </si>
  <si>
    <t>D</t>
  </si>
  <si>
    <t>E</t>
  </si>
  <si>
    <t>F</t>
  </si>
  <si>
    <t>Qpunto =</t>
  </si>
  <si>
    <t>kW</t>
  </si>
  <si>
    <t>Esercizio 1</t>
  </si>
  <si>
    <t>Esercizio 2</t>
  </si>
  <si>
    <t>Esercizio 3</t>
  </si>
  <si>
    <t>m</t>
  </si>
  <si>
    <t>Esercizio 4</t>
  </si>
  <si>
    <t>Esercizio 5</t>
  </si>
  <si>
    <t>Q =</t>
  </si>
  <si>
    <t>Delta T =</t>
  </si>
  <si>
    <t>Lw =</t>
  </si>
  <si>
    <t>m2</t>
  </si>
  <si>
    <t>S =</t>
  </si>
  <si>
    <t>Lp =</t>
  </si>
  <si>
    <t>Eff. =</t>
  </si>
  <si>
    <t>lm/W</t>
  </si>
  <si>
    <t>L =</t>
  </si>
  <si>
    <t>Eff = Qfrig/W</t>
  </si>
  <si>
    <r>
      <t xml:space="preserve">Quali dei seguenti elaborati deve </t>
    </r>
    <r>
      <rPr>
        <b/>
        <sz val="11"/>
        <color rgb="FF000000"/>
        <rFont val="Arial"/>
        <family val="2"/>
      </rPr>
      <t>obbligatoriamente</t>
    </r>
    <r>
      <rPr>
        <b/>
        <sz val="9"/>
        <color rgb="FF000000"/>
        <rFont val="Arial"/>
        <family val="2"/>
      </rPr>
      <t xml:space="preserve"> fare parte della documentazione di progetto di un edificio?</t>
    </r>
  </si>
  <si>
    <r>
      <t>Ammesse risposte multiple - +2 in caso di risposta esatta, -2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</si>
  <si>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Progetto architettonico con relazione di verifica parametri urbanistici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</si>
  <si>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Progetto strutturale con relazione di verifica calcoli statici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</si>
  <si>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Progetto Acustico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</si>
  <si>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Verifica del confort termoigrometrico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</si>
  <si>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Verifica delle dispersioni termiche e calcolo del fabbisogno energetico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</si>
  <si>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Verifica di Glaser per la condensa interstiziale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</si>
  <si>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Calcoli illuminotecnici per il dimensionamento degli apparecchi di illuminazione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</si>
  <si>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Calcoli illuminotecnici per la verifica del fattore di luce diurna</t>
    </r>
  </si>
  <si>
    <t>Quale è la corretta definizione di “decibel”</t>
  </si>
  <si>
    <t>Una sola risposta, se esatta dà +3, se errata dà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</si>
  <si>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naturale del rapporto fra una grandezza energetica ed il suo valore di riferimento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</si>
  <si>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decimale del rapporto fra pressione sonora e pressione di riferimento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</si>
  <si>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decimale del rapporto fra una grandezza energetica ed il suo valore di riferimento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</si>
  <si>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20 volte il logaritmo decimale del rapporto fra pressione sonora e pressione di riferimento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</si>
  <si>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20 volte il logaritmo decimale del rapporto fra una grandezza energetica ed il suo valore di riferimento</t>
    </r>
  </si>
  <si>
    <t>Cosa si intende per Potere Fonoisolante di una parete 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</si>
  <si>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differenza in dB fra il livello sonoro nella camera disturbante e nelle camera disturbata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</si>
  <si>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trasmessa ed energia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</si>
  <si>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teorica, ottenuta dalla legge di massa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</si>
  <si>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da misure intensimetriche in laboratorio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</si>
  <si>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decimale del rapporto fra energia incidente ed energia trasmessa</t>
    </r>
  </si>
  <si>
    <t>Identificare le affermazioni corrette relative a sistemi di illuminazione artificiale</t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</si>
  <si>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</si>
  <si>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migliore qualità cromatica della luce è quella delle lampade fluorescenti compatte a basso consumo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</si>
  <si>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temperatura di colore delle lampade a LED è sempre maggiore di quella delle lampade a filamento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</si>
  <si>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dotate di maggior efficienza in lumen/watt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</si>
  <si>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dotate di maggior efficienza in lumen/watt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</si>
  <si>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L’indice di resa cromatica più alto è fornito dalle lampade alogene</t>
    </r>
  </si>
  <si>
    <t>I =</t>
  </si>
  <si>
    <t>cd</t>
  </si>
  <si>
    <t>COP =</t>
  </si>
  <si>
    <t>r =</t>
  </si>
  <si>
    <t>Lp = Lw - 11 - 20*log(r) +10*log(Q)</t>
  </si>
  <si>
    <t>Lambda =</t>
  </si>
  <si>
    <t>W/mK</t>
  </si>
  <si>
    <t>R1 =</t>
  </si>
  <si>
    <t>R2 =</t>
  </si>
  <si>
    <t>R3 =</t>
  </si>
  <si>
    <t>Rtot =</t>
  </si>
  <si>
    <t>K/W</t>
  </si>
  <si>
    <t xml:space="preserve">W </t>
  </si>
  <si>
    <t>V punto =</t>
  </si>
  <si>
    <t>l/s</t>
  </si>
  <si>
    <t>Fisica Tecnica Ambientale - 24/07/2015</t>
  </si>
  <si>
    <t>2 punti ogni esercizio, 0 in caso di errore</t>
  </si>
  <si>
    <t>P =</t>
  </si>
  <si>
    <t>Q term =</t>
  </si>
  <si>
    <t>Q = Mpunto*cp*DeltaT</t>
  </si>
  <si>
    <t>Rho aria =</t>
  </si>
  <si>
    <t>kg/m3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</si>
</sst>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b/>
      <sz val="11"/>
      <color rgb="FF0000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/>
    <xf numFmtId="0" fontId="8" fillId="0" borderId="0" xfId="0" applyFont="1"/>
    <xf numFmtId="0" fontId="5" fillId="3" borderId="0" xfId="0" applyFont="1" applyFill="1" applyAlignment="1">
      <alignment horizontal="left" vertical="center" indent="4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54" zoomScale="95" zoomScaleNormal="95" workbookViewId="0">
      <selection activeCell="C71" sqref="C71"/>
    </sheetView>
  </sheetViews>
  <sheetFormatPr defaultRowHeight="13.2" x14ac:dyDescent="0.25"/>
  <cols>
    <col min="2" max="2" width="10" bestFit="1" customWidth="1"/>
  </cols>
  <sheetData>
    <row r="1" spans="1:10" x14ac:dyDescent="0.25">
      <c r="A1" s="7" t="s">
        <v>75</v>
      </c>
      <c r="B1" s="7"/>
    </row>
    <row r="2" spans="1:10" x14ac:dyDescent="0.25">
      <c r="A2" s="7"/>
      <c r="B2" s="7"/>
    </row>
    <row r="3" spans="1:10" x14ac:dyDescent="0.25">
      <c r="A3" s="7" t="s">
        <v>0</v>
      </c>
      <c r="B3" s="7">
        <v>255141</v>
      </c>
    </row>
    <row r="4" spans="1:10" s="9" customFormat="1" x14ac:dyDescent="0.25"/>
    <row r="5" spans="1:10" s="9" customFormat="1" ht="13.8" x14ac:dyDescent="0.25">
      <c r="A5" s="4" t="s">
        <v>30</v>
      </c>
      <c r="B5"/>
      <c r="C5"/>
      <c r="D5"/>
      <c r="J5" s="10"/>
    </row>
    <row r="6" spans="1:10" s="9" customFormat="1" x14ac:dyDescent="0.25">
      <c r="A6" s="2" t="s">
        <v>31</v>
      </c>
      <c r="B6"/>
      <c r="C6"/>
      <c r="D6"/>
    </row>
    <row r="7" spans="1:10" s="9" customFormat="1" x14ac:dyDescent="0.25">
      <c r="A7" s="5" t="s">
        <v>32</v>
      </c>
      <c r="B7" s="8"/>
      <c r="C7" s="8"/>
      <c r="D7" s="8"/>
      <c r="E7" s="8"/>
      <c r="F7" s="8"/>
      <c r="G7" s="8"/>
      <c r="H7" s="8"/>
    </row>
    <row r="8" spans="1:10" s="9" customFormat="1" x14ac:dyDescent="0.25">
      <c r="A8" s="5" t="s">
        <v>33</v>
      </c>
      <c r="B8" s="8"/>
      <c r="C8" s="8"/>
      <c r="D8" s="8"/>
      <c r="E8" s="8"/>
      <c r="F8" s="8"/>
      <c r="G8" s="8"/>
      <c r="H8" s="8"/>
    </row>
    <row r="9" spans="1:10" s="9" customFormat="1" x14ac:dyDescent="0.25">
      <c r="A9" s="5" t="s">
        <v>34</v>
      </c>
      <c r="B9" s="8"/>
      <c r="C9" s="8"/>
      <c r="D9" s="8"/>
      <c r="E9" s="8"/>
      <c r="F9" s="8"/>
      <c r="G9" s="8"/>
      <c r="H9" s="8"/>
    </row>
    <row r="10" spans="1:10" s="9" customFormat="1" x14ac:dyDescent="0.25">
      <c r="A10" s="3" t="s">
        <v>35</v>
      </c>
      <c r="B10"/>
      <c r="C10"/>
      <c r="D10"/>
    </row>
    <row r="11" spans="1:10" s="9" customFormat="1" x14ac:dyDescent="0.25">
      <c r="A11" s="5" t="s">
        <v>36</v>
      </c>
      <c r="B11" s="8"/>
      <c r="C11" s="8"/>
      <c r="D11" s="8"/>
      <c r="E11" s="8"/>
      <c r="F11" s="8"/>
      <c r="G11" s="8"/>
      <c r="H11" s="8"/>
    </row>
    <row r="12" spans="1:10" s="9" customFormat="1" x14ac:dyDescent="0.25">
      <c r="A12" s="3" t="s">
        <v>37</v>
      </c>
      <c r="B12"/>
      <c r="C12"/>
      <c r="D12"/>
    </row>
    <row r="13" spans="1:10" s="9" customFormat="1" x14ac:dyDescent="0.25">
      <c r="A13" s="3" t="s">
        <v>38</v>
      </c>
      <c r="B13"/>
      <c r="C13"/>
      <c r="D13"/>
    </row>
    <row r="14" spans="1:10" s="9" customFormat="1" x14ac:dyDescent="0.25">
      <c r="A14" s="5" t="s">
        <v>39</v>
      </c>
      <c r="B14" s="8"/>
      <c r="C14" s="8"/>
      <c r="D14" s="8"/>
      <c r="E14" s="8"/>
      <c r="F14" s="8"/>
      <c r="G14" s="8"/>
      <c r="H14" s="8"/>
    </row>
    <row r="15" spans="1:10" s="9" customFormat="1" x14ac:dyDescent="0.25">
      <c r="A15" s="1"/>
      <c r="B15"/>
      <c r="C15"/>
      <c r="D15"/>
      <c r="J15" s="10"/>
    </row>
    <row r="16" spans="1:10" s="9" customFormat="1" x14ac:dyDescent="0.25">
      <c r="A16" s="4" t="s">
        <v>40</v>
      </c>
      <c r="B16"/>
      <c r="C16"/>
      <c r="I16" s="2" t="s">
        <v>41</v>
      </c>
    </row>
    <row r="17" spans="1:10" s="9" customFormat="1" x14ac:dyDescent="0.25">
      <c r="A17" s="3" t="s">
        <v>42</v>
      </c>
      <c r="B17"/>
      <c r="C17"/>
      <c r="D17"/>
    </row>
    <row r="18" spans="1:10" s="9" customFormat="1" x14ac:dyDescent="0.25">
      <c r="A18" s="3" t="s">
        <v>43</v>
      </c>
      <c r="B18"/>
      <c r="C18"/>
      <c r="D18"/>
    </row>
    <row r="19" spans="1:10" s="9" customFormat="1" x14ac:dyDescent="0.25">
      <c r="A19" s="5" t="s">
        <v>44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9" customFormat="1" x14ac:dyDescent="0.25">
      <c r="A20" s="5" t="s">
        <v>45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9" customFormat="1" x14ac:dyDescent="0.25">
      <c r="A21" s="3" t="s">
        <v>46</v>
      </c>
      <c r="B21"/>
      <c r="C21"/>
      <c r="D21"/>
    </row>
    <row r="22" spans="1:10" s="9" customFormat="1" x14ac:dyDescent="0.25">
      <c r="A22" s="3"/>
      <c r="B22"/>
      <c r="C22"/>
      <c r="D22"/>
    </row>
    <row r="23" spans="1:10" s="9" customFormat="1" x14ac:dyDescent="0.25">
      <c r="A23" s="4" t="s">
        <v>47</v>
      </c>
      <c r="B23"/>
      <c r="D23"/>
      <c r="I23" s="2" t="s">
        <v>41</v>
      </c>
      <c r="J23" s="10"/>
    </row>
    <row r="24" spans="1:10" s="9" customFormat="1" x14ac:dyDescent="0.25">
      <c r="A24" s="3" t="s">
        <v>48</v>
      </c>
      <c r="B24"/>
      <c r="C24"/>
      <c r="D24"/>
    </row>
    <row r="25" spans="1:10" s="9" customFormat="1" x14ac:dyDescent="0.25">
      <c r="A25" s="3" t="s">
        <v>49</v>
      </c>
      <c r="B25"/>
      <c r="C25"/>
      <c r="D25"/>
    </row>
    <row r="26" spans="1:10" s="9" customFormat="1" x14ac:dyDescent="0.25">
      <c r="A26" s="3" t="s">
        <v>50</v>
      </c>
      <c r="B26"/>
      <c r="C26"/>
      <c r="D26"/>
    </row>
    <row r="27" spans="1:10" s="9" customFormat="1" x14ac:dyDescent="0.25">
      <c r="A27" s="3" t="s">
        <v>51</v>
      </c>
      <c r="B27"/>
      <c r="C27"/>
      <c r="D27"/>
    </row>
    <row r="28" spans="1:10" s="9" customFormat="1" x14ac:dyDescent="0.25">
      <c r="A28" s="5" t="s">
        <v>52</v>
      </c>
      <c r="B28" s="8"/>
      <c r="C28" s="8"/>
      <c r="D28" s="8"/>
      <c r="E28" s="8"/>
      <c r="F28" s="8"/>
      <c r="G28" s="8"/>
      <c r="H28" s="8"/>
      <c r="I28" s="8"/>
    </row>
    <row r="29" spans="1:10" s="9" customFormat="1" x14ac:dyDescent="0.25">
      <c r="A29" s="4"/>
      <c r="B29"/>
      <c r="C29"/>
      <c r="D29"/>
    </row>
    <row r="30" spans="1:10" s="9" customFormat="1" x14ac:dyDescent="0.25">
      <c r="A30" s="4" t="s">
        <v>53</v>
      </c>
      <c r="B30"/>
      <c r="C30"/>
      <c r="D30"/>
      <c r="J30" s="10"/>
    </row>
    <row r="31" spans="1:10" s="9" customFormat="1" x14ac:dyDescent="0.25">
      <c r="A31" s="2" t="s">
        <v>54</v>
      </c>
      <c r="B31"/>
      <c r="C31"/>
      <c r="D31"/>
    </row>
    <row r="32" spans="1:10" s="9" customFormat="1" x14ac:dyDescent="0.25">
      <c r="A32" s="3" t="s">
        <v>55</v>
      </c>
      <c r="B32"/>
      <c r="C32"/>
      <c r="D32"/>
    </row>
    <row r="33" spans="1:10" s="9" customFormat="1" x14ac:dyDescent="0.25">
      <c r="A33" s="14" t="s">
        <v>56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s="9" customFormat="1" x14ac:dyDescent="0.25">
      <c r="A34" s="3" t="s">
        <v>57</v>
      </c>
      <c r="B34"/>
      <c r="C34"/>
      <c r="D34"/>
    </row>
    <row r="35" spans="1:10" s="9" customFormat="1" x14ac:dyDescent="0.25">
      <c r="A35" s="5" t="s">
        <v>58</v>
      </c>
      <c r="B35" s="8"/>
      <c r="C35" s="8"/>
      <c r="D35" s="8"/>
      <c r="E35" s="8"/>
      <c r="F35" s="8"/>
      <c r="G35" s="8"/>
      <c r="H35" s="8"/>
    </row>
    <row r="36" spans="1:10" s="9" customFormat="1" x14ac:dyDescent="0.25">
      <c r="A36" s="5" t="s">
        <v>59</v>
      </c>
      <c r="B36" s="8"/>
      <c r="C36" s="8"/>
      <c r="D36" s="8"/>
      <c r="E36" s="8"/>
      <c r="F36" s="8"/>
      <c r="G36" s="8"/>
      <c r="H36" s="8"/>
    </row>
    <row r="37" spans="1:10" s="9" customFormat="1" x14ac:dyDescent="0.25"/>
    <row r="38" spans="1:10" s="9" customFormat="1" x14ac:dyDescent="0.25">
      <c r="A38" s="11"/>
      <c r="B38" s="11"/>
      <c r="C38" s="12"/>
      <c r="D38" s="11"/>
    </row>
    <row r="39" spans="1:10" x14ac:dyDescent="0.25">
      <c r="A39" s="7" t="s">
        <v>6</v>
      </c>
      <c r="B39" s="13" t="s">
        <v>76</v>
      </c>
    </row>
    <row r="40" spans="1:10" x14ac:dyDescent="0.25">
      <c r="A40" s="6" t="s">
        <v>2</v>
      </c>
      <c r="B40" s="6" t="s">
        <v>7</v>
      </c>
      <c r="C40" s="6" t="s">
        <v>8</v>
      </c>
      <c r="D40" s="6" t="s">
        <v>9</v>
      </c>
      <c r="E40" s="6" t="s">
        <v>10</v>
      </c>
      <c r="F40" s="6" t="s">
        <v>11</v>
      </c>
    </row>
    <row r="41" spans="1:10" x14ac:dyDescent="0.25">
      <c r="A41" s="6">
        <f>INT(mat/100000)</f>
        <v>2</v>
      </c>
      <c r="B41" s="6">
        <f>INT((mat-100000*A41)/10000)</f>
        <v>5</v>
      </c>
      <c r="C41" s="6">
        <f>INT((mat-A41*100000-B41*10000)/1000)</f>
        <v>5</v>
      </c>
      <c r="D41" s="6">
        <f>INT((mat-A41*100000-B41*10000-C41*1000)/100)</f>
        <v>1</v>
      </c>
      <c r="E41" s="6">
        <f>INT((mat-A41*100000-B41*10000-C41*1000-D41*100)/10)</f>
        <v>4</v>
      </c>
      <c r="F41" s="6">
        <f>INT((mat-A41*100000-B41*10000-C41*1000-D41*100-E41*10))</f>
        <v>1</v>
      </c>
    </row>
    <row r="43" spans="1:10" x14ac:dyDescent="0.25">
      <c r="A43" s="7" t="s">
        <v>14</v>
      </c>
    </row>
    <row r="44" spans="1:10" x14ac:dyDescent="0.25">
      <c r="A44" t="s">
        <v>26</v>
      </c>
      <c r="B44">
        <f>100+F</f>
        <v>101</v>
      </c>
      <c r="C44" t="s">
        <v>27</v>
      </c>
    </row>
    <row r="45" spans="1:10" x14ac:dyDescent="0.25">
      <c r="A45" t="s">
        <v>77</v>
      </c>
      <c r="B45">
        <f>10+E</f>
        <v>14</v>
      </c>
      <c r="C45" t="s">
        <v>3</v>
      </c>
    </row>
    <row r="46" spans="1:10" x14ac:dyDescent="0.25">
      <c r="A46" s="7" t="s">
        <v>60</v>
      </c>
      <c r="B46" s="7">
        <f>B44*B45/4/PI()</f>
        <v>112.52254476597001</v>
      </c>
      <c r="C46" s="7" t="s">
        <v>61</v>
      </c>
    </row>
    <row r="48" spans="1:10" x14ac:dyDescent="0.25">
      <c r="A48" s="7" t="s">
        <v>15</v>
      </c>
    </row>
    <row r="49" spans="1:4" x14ac:dyDescent="0.25">
      <c r="A49" t="s">
        <v>78</v>
      </c>
      <c r="B49">
        <f>3+D</f>
        <v>4</v>
      </c>
      <c r="C49" t="s">
        <v>13</v>
      </c>
    </row>
    <row r="50" spans="1:4" x14ac:dyDescent="0.25">
      <c r="A50" t="s">
        <v>62</v>
      </c>
      <c r="B50">
        <f>2+F/10</f>
        <v>2.1</v>
      </c>
      <c r="D50" t="s">
        <v>29</v>
      </c>
    </row>
    <row r="51" spans="1:4" x14ac:dyDescent="0.25">
      <c r="A51" s="7" t="s">
        <v>1</v>
      </c>
      <c r="B51" s="7">
        <f>B49/B50</f>
        <v>1.9047619047619047</v>
      </c>
      <c r="C51" s="7" t="s">
        <v>13</v>
      </c>
    </row>
    <row r="53" spans="1:4" x14ac:dyDescent="0.25">
      <c r="A53" s="7" t="s">
        <v>16</v>
      </c>
    </row>
    <row r="54" spans="1:4" x14ac:dyDescent="0.25">
      <c r="A54" t="s">
        <v>22</v>
      </c>
      <c r="B54">
        <f>100+F</f>
        <v>101</v>
      </c>
      <c r="C54" t="s">
        <v>4</v>
      </c>
    </row>
    <row r="55" spans="1:4" x14ac:dyDescent="0.25">
      <c r="A55" t="s">
        <v>63</v>
      </c>
      <c r="B55">
        <f>10+E</f>
        <v>14</v>
      </c>
      <c r="C55" t="s">
        <v>17</v>
      </c>
    </row>
    <row r="56" spans="1:4" x14ac:dyDescent="0.25">
      <c r="A56" s="7" t="s">
        <v>25</v>
      </c>
      <c r="B56" s="7">
        <f>B54-8-20*LOG10(B55)</f>
        <v>70.077439286435236</v>
      </c>
      <c r="C56" s="7" t="s">
        <v>4</v>
      </c>
      <c r="D56" t="s">
        <v>64</v>
      </c>
    </row>
    <row r="58" spans="1:4" x14ac:dyDescent="0.25">
      <c r="A58" s="7" t="s">
        <v>18</v>
      </c>
    </row>
    <row r="59" spans="1:4" x14ac:dyDescent="0.25">
      <c r="A59" t="s">
        <v>65</v>
      </c>
      <c r="B59">
        <f>0.3</f>
        <v>0.3</v>
      </c>
      <c r="C59" t="s">
        <v>66</v>
      </c>
    </row>
    <row r="60" spans="1:4" x14ac:dyDescent="0.25">
      <c r="A60" t="s">
        <v>28</v>
      </c>
      <c r="B60">
        <f>(20+F)/100</f>
        <v>0.21</v>
      </c>
      <c r="C60" t="s">
        <v>17</v>
      </c>
    </row>
    <row r="61" spans="1:4" x14ac:dyDescent="0.25">
      <c r="A61" t="s">
        <v>24</v>
      </c>
      <c r="B61">
        <f>10</f>
        <v>10</v>
      </c>
      <c r="C61" t="s">
        <v>23</v>
      </c>
    </row>
    <row r="62" spans="1:4" x14ac:dyDescent="0.25">
      <c r="A62" t="s">
        <v>67</v>
      </c>
      <c r="B62">
        <f>1/8/CCC</f>
        <v>1.2500000000000001E-2</v>
      </c>
      <c r="C62" t="s">
        <v>71</v>
      </c>
    </row>
    <row r="63" spans="1:4" x14ac:dyDescent="0.25">
      <c r="A63" t="s">
        <v>68</v>
      </c>
      <c r="B63">
        <f>B60/Nstud/CCC</f>
        <v>6.9999999999999993E-2</v>
      </c>
      <c r="C63" t="s">
        <v>71</v>
      </c>
    </row>
    <row r="64" spans="1:4" x14ac:dyDescent="0.25">
      <c r="A64" t="s">
        <v>69</v>
      </c>
      <c r="B64">
        <f>1/20/CCC</f>
        <v>5.0000000000000001E-3</v>
      </c>
      <c r="C64" t="s">
        <v>71</v>
      </c>
    </row>
    <row r="65" spans="1:6" x14ac:dyDescent="0.25">
      <c r="A65" t="s">
        <v>70</v>
      </c>
      <c r="B65">
        <f>B62+B63+B64</f>
        <v>8.7499999999999994E-2</v>
      </c>
      <c r="C65" t="s">
        <v>71</v>
      </c>
    </row>
    <row r="66" spans="1:6" x14ac:dyDescent="0.25">
      <c r="A66" s="7" t="s">
        <v>12</v>
      </c>
      <c r="B66" s="7">
        <f>20/B65</f>
        <v>228.57142857142858</v>
      </c>
      <c r="C66" s="7" t="s">
        <v>72</v>
      </c>
    </row>
    <row r="68" spans="1:6" x14ac:dyDescent="0.25">
      <c r="A68" s="7" t="s">
        <v>19</v>
      </c>
    </row>
    <row r="69" spans="1:6" x14ac:dyDescent="0.25">
      <c r="A69" t="s">
        <v>73</v>
      </c>
      <c r="B69">
        <f>50+F</f>
        <v>51</v>
      </c>
      <c r="C69" t="s">
        <v>74</v>
      </c>
      <c r="D69" t="s">
        <v>80</v>
      </c>
      <c r="E69">
        <v>1.2</v>
      </c>
      <c r="F69" t="s">
        <v>81</v>
      </c>
    </row>
    <row r="70" spans="1:6" x14ac:dyDescent="0.25">
      <c r="A70" t="s">
        <v>21</v>
      </c>
      <c r="B70">
        <f>10+E</f>
        <v>14</v>
      </c>
      <c r="C70" t="s">
        <v>5</v>
      </c>
    </row>
    <row r="71" spans="1:6" x14ac:dyDescent="0.25">
      <c r="A71" s="7" t="s">
        <v>20</v>
      </c>
      <c r="B71" s="7">
        <f>B70*1.2*V/1000*1005</f>
        <v>861.08400000000017</v>
      </c>
      <c r="C71" s="7" t="s">
        <v>3</v>
      </c>
      <c r="D71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Fisica Tecnica Ambientale</vt:lpstr>
      <vt:lpstr>A</vt:lpstr>
      <vt:lpstr>B</vt:lpstr>
      <vt:lpstr>CC</vt:lpstr>
      <vt:lpstr>CCC</vt:lpstr>
      <vt:lpstr>D</vt:lpstr>
      <vt:lpstr>E</vt:lpstr>
      <vt:lpstr>F</vt:lpstr>
      <vt:lpstr>mat</vt:lpstr>
      <vt:lpstr>Nstud</vt:lpstr>
      <vt:lpstr>T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2015-07-24T13:21:12Z</dcterms:modified>
</cp:coreProperties>
</file>