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24" yWindow="36" windowWidth="11292" windowHeight="5988" activeTab="0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'Calc'!#REF!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'Calc'!#REF!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'Calc'!#REF!</definedName>
    <definedName name="Sup1">'Calc'!#REF!</definedName>
    <definedName name="Sup2">'Calc'!#REF!</definedName>
    <definedName name="Sup3">'Calc'!#REF!</definedName>
    <definedName name="T">'Calc'!#REF!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'Calc'!#REF!</definedName>
    <definedName name="Va">'Calc'!#REF!</definedName>
    <definedName name="Vel">'Calc'!#REF!</definedName>
    <definedName name="Vn">'[3]Calcoli'!#REF!</definedName>
    <definedName name="Vo">'[3]Calcoli'!#REF!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<sst xmlns="http://schemas.openxmlformats.org/spreadsheetml/2006/main" count="86" uniqueCount="77">
  <si>
    <t>Matricola</t>
  </si>
  <si>
    <t>Pa</t>
  </si>
  <si>
    <t>A</t>
  </si>
  <si>
    <t>B</t>
  </si>
  <si>
    <t>C</t>
  </si>
  <si>
    <t>D</t>
  </si>
  <si>
    <t>E</t>
  </si>
  <si>
    <t>F</t>
  </si>
  <si>
    <t>p =</t>
  </si>
  <si>
    <t>dB</t>
  </si>
  <si>
    <t>I =</t>
  </si>
  <si>
    <t>W/m2</t>
  </si>
  <si>
    <t>Applied Acoustics test - 09/10/2015</t>
  </si>
  <si>
    <t>Check the sentences you think are always TRUE</t>
  </si>
  <si>
    <t>(multiple answers allowed)</t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</si>
  <si>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pressure level is always larger than the sound intensity level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</si>
  <si>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values of the levels in dB of sound pressure, particle velocity, sound intensity and sound energy density are the same in case of a plane, progressive wave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</si>
  <si>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ratio I/Dc is always smaller or equal than one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</si>
  <si>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energy density level  is always intermediate between sound pressure level and sound particle velocity level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</si>
  <si>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speed in air is always onstant (340 m/s)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</si>
  <si>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speed in air is proportional to the temperature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</si>
  <si>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speed in air is proportional to the square root of temperature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</si>
  <si>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speed depends on the sound level and frequency</t>
    </r>
  </si>
  <si>
    <t>The sound power level of a source is increased by 6 dB. What does this mean?</t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</si>
  <si>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acoustical power has been doubled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</si>
  <si>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acoustical power has been increased by a factor of 4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</si>
  <si>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pressure level at the receiver point will also increase by 6 dB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</si>
  <si>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pressure at the receiver point doubles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</si>
  <si>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sound pressure at the receiver point is increased by a factor 1.41</t>
    </r>
  </si>
  <si>
    <t>According to ISO 226-2003, what is the SPL of a sound at 100 Hz which is perceived with the same loudness as a sound of 60 dB at 1000 Hz?</t>
  </si>
  <si>
    <t>(a single answer)</t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</si>
  <si>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60 dB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</si>
  <si>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65 dB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</si>
  <si>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70 dB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</si>
  <si>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75 dB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</si>
  <si>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78 dB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</si>
  <si>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80 dB</t>
    </r>
  </si>
  <si>
    <t>What's the sound pressure corresponding to an SPL of 100+F dB ?</t>
  </si>
  <si>
    <t>(write number and measurement unit)</t>
  </si>
  <si>
    <t>Compute the SPL corresponding to a sound pressure of 0.1+E/10 Pa</t>
  </si>
  <si>
    <t xml:space="preserve">Compute the (incoherent) sum of the sound pressure level of 80+E and 80+D dB </t>
  </si>
  <si>
    <t>The SPL of a fan is 88+F dB at 63 Hz. Compute the SPL in dB(A)</t>
  </si>
  <si>
    <r>
      <t xml:space="preserve">A sound source is producing an SPL=50+F dB(A). A second sound source is switched on, and the total SPL becomes equal to = 63+D dB(A). Compute the SPL of the second source alone. </t>
    </r>
    <r>
      <rPr>
        <sz val="11"/>
        <rFont val="Calibri"/>
        <family val="2"/>
      </rPr>
      <t>(write number and measurement unit)</t>
    </r>
  </si>
  <si>
    <t>A plane progressive wave is propagating in air, with a SPL=80+E dB. Compute the values of sound pressure, particle velocity, sound intensity, sound energy density</t>
  </si>
  <si>
    <t>(write number and measurement unit for p, v, I, D)</t>
  </si>
  <si>
    <t>v=</t>
  </si>
  <si>
    <t>D=</t>
  </si>
  <si>
    <t>m/s</t>
  </si>
  <si>
    <t>J/m3</t>
  </si>
  <si>
    <t>dB(A)</t>
  </si>
  <si>
    <t>Score</t>
  </si>
  <si>
    <t>Cappucci Davide</t>
  </si>
  <si>
    <t>Ali Pramanik Md Hossain</t>
  </si>
  <si>
    <t>Piselli Giulia</t>
  </si>
  <si>
    <t>Rizzello Stefano</t>
  </si>
  <si>
    <t>Alinovi Alessandro</t>
  </si>
  <si>
    <t>Podrecca Massimo</t>
  </si>
  <si>
    <t>Malvicini Andrea</t>
  </si>
  <si>
    <t>Carpi Fabrizio</t>
  </si>
  <si>
    <t>Marcotti Matteo</t>
  </si>
  <si>
    <t>Leoni Tomas</t>
  </si>
  <si>
    <t>Fontana Alessandro</t>
  </si>
  <si>
    <t>Santi Elia</t>
  </si>
  <si>
    <t>Raffi Alberto</t>
  </si>
  <si>
    <t>071291</t>
  </si>
  <si>
    <t>040493</t>
  </si>
  <si>
    <t>031192</t>
  </si>
  <si>
    <t>Pecorini Annalisa</t>
  </si>
  <si>
    <t>Tolomei Mattia</t>
  </si>
  <si>
    <t>Magri Matteo</t>
  </si>
  <si>
    <t>Sanchez Garcia Ruben</t>
  </si>
  <si>
    <t>Laudisio Vincenzo</t>
  </si>
  <si>
    <t>Schifano Valentina Giuseppa</t>
  </si>
  <si>
    <t>Paparella Davide</t>
  </si>
  <si>
    <t>Morelli Elisa</t>
  </si>
  <si>
    <t>Passerini Lorenzo</t>
  </si>
  <si>
    <t>Surname and Name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</si>
</sst>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Wingdings"/>
      <family val="0"/>
    </font>
    <font>
      <b/>
      <sz val="5"/>
      <name val="Calibri"/>
      <family val="2"/>
    </font>
    <font>
      <sz val="5"/>
      <name val="Calibri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 indent="4"/>
    </xf>
    <xf numFmtId="0" fontId="22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33" borderId="0" xfId="0" applyFont="1" applyFill="1" applyAlignment="1">
      <alignment horizontal="left" vertical="center" indent="4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vertical="center"/>
    </xf>
    <xf numFmtId="16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5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 quotePrefix="1">
      <alignment horizontal="righ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2"/>
  <sheetViews>
    <sheetView tabSelected="1" zoomScale="95" zoomScaleNormal="95" zoomScalePageLayoutView="0" workbookViewId="0" topLeftCell="A1">
      <selection activeCell="B3" sqref="B3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2.8515625" style="0" bestFit="1" customWidth="1"/>
    <col min="7" max="7" width="14.28125" style="0" customWidth="1"/>
  </cols>
  <sheetData>
    <row r="1" ht="12.75" customHeight="1">
      <c r="A1" s="1" t="s">
        <v>12</v>
      </c>
    </row>
    <row r="3" spans="1:2" ht="12.75" customHeight="1">
      <c r="A3" t="s">
        <v>0</v>
      </c>
      <c r="B3" s="19">
        <v>123456</v>
      </c>
    </row>
    <row r="4" spans="4:5" ht="12.75" customHeight="1">
      <c r="D4" s="3"/>
      <c r="E4" s="3"/>
    </row>
    <row r="5" spans="1:5" ht="12.75" customHeight="1">
      <c r="A5" s="7" t="s">
        <v>13</v>
      </c>
      <c r="E5" s="8" t="s">
        <v>14</v>
      </c>
    </row>
    <row r="6" ht="12.75" customHeight="1">
      <c r="A6" s="9" t="s">
        <v>15</v>
      </c>
    </row>
    <row r="7" spans="1:9" ht="12.75" customHeight="1">
      <c r="A7" s="13" t="s">
        <v>16</v>
      </c>
      <c r="B7" s="6"/>
      <c r="C7" s="6"/>
      <c r="D7" s="6"/>
      <c r="E7" s="6"/>
      <c r="F7" s="6"/>
      <c r="G7" s="6"/>
      <c r="H7" s="6"/>
      <c r="I7" s="6"/>
    </row>
    <row r="8" spans="1:9" ht="12.75" customHeight="1">
      <c r="A8" s="13" t="s">
        <v>17</v>
      </c>
      <c r="B8" s="6"/>
      <c r="C8" s="6"/>
      <c r="D8" s="6"/>
      <c r="E8" s="6"/>
      <c r="F8" s="6"/>
      <c r="G8" s="6"/>
      <c r="H8" s="6"/>
      <c r="I8" s="6"/>
    </row>
    <row r="9" spans="1:9" ht="12.75" customHeight="1">
      <c r="A9" s="13" t="s">
        <v>18</v>
      </c>
      <c r="B9" s="6"/>
      <c r="C9" s="6"/>
      <c r="D9" s="6"/>
      <c r="E9" s="6"/>
      <c r="F9" s="6"/>
      <c r="G9" s="6"/>
      <c r="H9" s="6"/>
      <c r="I9" s="6"/>
    </row>
    <row r="10" ht="12.75" customHeight="1">
      <c r="A10" s="9" t="s">
        <v>19</v>
      </c>
    </row>
    <row r="11" ht="12.75" customHeight="1">
      <c r="A11" s="9" t="s">
        <v>20</v>
      </c>
    </row>
    <row r="12" spans="1:9" ht="12.75" customHeight="1">
      <c r="A12" s="13" t="s">
        <v>21</v>
      </c>
      <c r="B12" s="6"/>
      <c r="C12" s="6"/>
      <c r="D12" s="6"/>
      <c r="E12" s="6"/>
      <c r="F12" s="6"/>
      <c r="G12" s="6"/>
      <c r="H12" s="6"/>
      <c r="I12" s="6"/>
    </row>
    <row r="13" ht="12.75" customHeight="1">
      <c r="A13" s="9" t="s">
        <v>22</v>
      </c>
    </row>
    <row r="14" ht="12.75" customHeight="1">
      <c r="A14" s="11"/>
    </row>
    <row r="15" spans="1:9" ht="12.75" customHeight="1">
      <c r="A15" s="7" t="s">
        <v>23</v>
      </c>
      <c r="I15" s="8" t="s">
        <v>14</v>
      </c>
    </row>
    <row r="16" ht="12.75" customHeight="1">
      <c r="A16" s="9" t="s">
        <v>24</v>
      </c>
    </row>
    <row r="17" spans="1:7" ht="12.75" customHeight="1">
      <c r="A17" s="13" t="s">
        <v>25</v>
      </c>
      <c r="B17" s="6"/>
      <c r="C17" s="6"/>
      <c r="D17" s="6"/>
      <c r="E17" s="6"/>
      <c r="F17" s="6"/>
      <c r="G17" s="6"/>
    </row>
    <row r="18" spans="1:7" ht="12.75" customHeight="1">
      <c r="A18" s="13" t="s">
        <v>26</v>
      </c>
      <c r="B18" s="6"/>
      <c r="C18" s="6"/>
      <c r="D18" s="6"/>
      <c r="E18" s="6"/>
      <c r="F18" s="6"/>
      <c r="G18" s="6"/>
    </row>
    <row r="19" spans="1:7" ht="12.75" customHeight="1">
      <c r="A19" s="13" t="s">
        <v>27</v>
      </c>
      <c r="B19" s="6"/>
      <c r="C19" s="6"/>
      <c r="D19" s="6"/>
      <c r="E19" s="6"/>
      <c r="F19" s="6"/>
      <c r="G19" s="6"/>
    </row>
    <row r="20" ht="12.75" customHeight="1">
      <c r="A20" s="9" t="s">
        <v>28</v>
      </c>
    </row>
    <row r="21" ht="12.75" customHeight="1">
      <c r="A21" s="12"/>
    </row>
    <row r="22" ht="12.75" customHeight="1">
      <c r="A22" s="7" t="s">
        <v>29</v>
      </c>
    </row>
    <row r="23" spans="1:8" ht="12.75" customHeight="1">
      <c r="A23" s="9" t="s">
        <v>31</v>
      </c>
      <c r="H23" s="8" t="s">
        <v>30</v>
      </c>
    </row>
    <row r="24" ht="12.75" customHeight="1">
      <c r="A24" s="9" t="s">
        <v>32</v>
      </c>
    </row>
    <row r="25" ht="12.75" customHeight="1">
      <c r="A25" s="9" t="s">
        <v>33</v>
      </c>
    </row>
    <row r="26" ht="12.75" customHeight="1">
      <c r="A26" s="9" t="s">
        <v>34</v>
      </c>
    </row>
    <row r="27" spans="1:2" ht="12.75" customHeight="1">
      <c r="A27" s="13" t="s">
        <v>35</v>
      </c>
      <c r="B27" s="6"/>
    </row>
    <row r="28" ht="12.75" customHeight="1">
      <c r="A28" s="9" t="s">
        <v>36</v>
      </c>
    </row>
    <row r="30" spans="1:8" ht="12.75" customHeight="1">
      <c r="A30" s="7" t="s">
        <v>37</v>
      </c>
      <c r="H30" s="8" t="s">
        <v>38</v>
      </c>
    </row>
    <row r="31" spans="1:8" ht="12.75" customHeight="1">
      <c r="A31" s="15">
        <f>0.00002*10^((100+F)/20)</f>
        <v>3.990524629937763</v>
      </c>
      <c r="B31" s="4" t="s">
        <v>1</v>
      </c>
      <c r="H31" s="8"/>
    </row>
    <row r="32" spans="1:8" ht="12.75" customHeight="1">
      <c r="A32" s="14" t="s">
        <v>39</v>
      </c>
      <c r="H32" s="10" t="s">
        <v>38</v>
      </c>
    </row>
    <row r="33" spans="1:8" ht="12.75" customHeight="1">
      <c r="A33" s="16">
        <f>20*LOG10((0.1+E/10)/0.00002)</f>
        <v>89.54242509439325</v>
      </c>
      <c r="B33" s="4" t="s">
        <v>9</v>
      </c>
      <c r="H33" s="10"/>
    </row>
    <row r="34" spans="1:8" ht="12.75" customHeight="1">
      <c r="A34" s="7" t="s">
        <v>40</v>
      </c>
      <c r="H34" s="10" t="s">
        <v>38</v>
      </c>
    </row>
    <row r="35" spans="1:8" ht="12.75" customHeight="1">
      <c r="A35" s="16">
        <f>10*LOG10(10^((80+E)/10)+10^((80+D)/10))</f>
        <v>87.53901891043867</v>
      </c>
      <c r="B35" s="4" t="s">
        <v>9</v>
      </c>
      <c r="H35" s="10"/>
    </row>
    <row r="36" spans="1:8" ht="12.75" customHeight="1">
      <c r="A36" s="14" t="s">
        <v>41</v>
      </c>
      <c r="H36" s="10" t="s">
        <v>38</v>
      </c>
    </row>
    <row r="37" spans="1:8" ht="12.75" customHeight="1">
      <c r="A37" s="14">
        <f>88+F-26.2</f>
        <v>67.8</v>
      </c>
      <c r="B37" s="4" t="s">
        <v>49</v>
      </c>
      <c r="H37" s="10"/>
    </row>
    <row r="38" ht="12.75" customHeight="1">
      <c r="A38" s="14" t="s">
        <v>42</v>
      </c>
    </row>
    <row r="39" spans="1:2" ht="12.75" customHeight="1">
      <c r="A39" s="16">
        <f>10*LOG10(10^((63+D)/10)-10^((50+F)/10))</f>
        <v>66.64055485757731</v>
      </c>
      <c r="B39" s="4" t="s">
        <v>49</v>
      </c>
    </row>
    <row r="40" spans="1:14" ht="12.75" customHeight="1">
      <c r="A40" s="14" t="s">
        <v>43</v>
      </c>
      <c r="N40" s="10" t="s">
        <v>44</v>
      </c>
    </row>
    <row r="41" spans="1:6" ht="12.75" customHeight="1">
      <c r="A41" s="17" t="s">
        <v>8</v>
      </c>
      <c r="B41" s="5">
        <f>0.00002*10^((80+E)/20)</f>
        <v>0.3556558820077847</v>
      </c>
      <c r="C41" s="4" t="s">
        <v>1</v>
      </c>
      <c r="D41" s="18" t="s">
        <v>45</v>
      </c>
      <c r="E41" s="2">
        <f>0.00000005*10^((80+E)/20)</f>
        <v>0.0008891397050194617</v>
      </c>
      <c r="F41" s="4" t="s">
        <v>47</v>
      </c>
    </row>
    <row r="42" spans="1:6" ht="12.75" customHeight="1">
      <c r="A42" s="17" t="s">
        <v>10</v>
      </c>
      <c r="B42" s="2">
        <f>0.000000000001*10^((80+E)/10)</f>
        <v>0.00031622776601683805</v>
      </c>
      <c r="C42" s="4" t="s">
        <v>11</v>
      </c>
      <c r="D42" s="18" t="s">
        <v>46</v>
      </c>
      <c r="E42" s="2">
        <f>0.000000000000003*10^((80+E)/10)</f>
        <v>9.486832980505142E-07</v>
      </c>
      <c r="F42" s="4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D4" sqref="D4:E4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123456</v>
      </c>
    </row>
    <row r="2" spans="1:2" ht="12.75" customHeight="1">
      <c r="A2" t="s">
        <v>2</v>
      </c>
      <c r="B2">
        <f>INT(B1/100000)</f>
        <v>1</v>
      </c>
    </row>
    <row r="3" spans="1:2" ht="12.75" customHeight="1">
      <c r="A3" t="s">
        <v>3</v>
      </c>
      <c r="B3">
        <f>INT((B1-B2*100000)/10000)</f>
        <v>2</v>
      </c>
    </row>
    <row r="4" spans="1:4" ht="12.75" customHeight="1">
      <c r="A4" t="s">
        <v>4</v>
      </c>
      <c r="B4">
        <f>INT((B1-B2*100000-B3*10000)/1000)</f>
        <v>3</v>
      </c>
      <c r="D4" s="4"/>
    </row>
    <row r="5" spans="1:2" ht="12.75" customHeight="1">
      <c r="A5" t="s">
        <v>5</v>
      </c>
      <c r="B5">
        <f>INT((B1-B2*100000-B3*10000-B4*1000)/100)</f>
        <v>4</v>
      </c>
    </row>
    <row r="6" spans="1:2" ht="12.75" customHeight="1">
      <c r="A6" t="s">
        <v>6</v>
      </c>
      <c r="B6">
        <f>INT((B1-B2*100000-B3*10000-B4*1000-B5*100)/10)</f>
        <v>5</v>
      </c>
    </row>
    <row r="7" spans="1:4" ht="12.75" customHeight="1">
      <c r="A7" t="s">
        <v>7</v>
      </c>
      <c r="B7">
        <f>INT((B1-B2*100000-B3*10000-B4*1000-B5*100-B6*10))</f>
        <v>6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4.57421875" style="0" customWidth="1"/>
    <col min="3" max="3" width="6.00390625" style="0" customWidth="1"/>
  </cols>
  <sheetData>
    <row r="1" spans="1:3" ht="12.75">
      <c r="A1" s="20" t="s">
        <v>76</v>
      </c>
      <c r="B1" s="21" t="s">
        <v>0</v>
      </c>
      <c r="C1" s="22" t="s">
        <v>50</v>
      </c>
    </row>
    <row r="2" spans="1:3" ht="12.75">
      <c r="A2" s="23" t="s">
        <v>52</v>
      </c>
      <c r="B2" s="24">
        <v>259948</v>
      </c>
      <c r="C2" s="25">
        <v>1</v>
      </c>
    </row>
    <row r="3" spans="1:3" ht="12.75">
      <c r="A3" s="23" t="s">
        <v>55</v>
      </c>
      <c r="B3" s="24">
        <v>262029</v>
      </c>
      <c r="C3" s="25">
        <v>9</v>
      </c>
    </row>
    <row r="4" spans="1:3" ht="12.75">
      <c r="A4" s="23" t="s">
        <v>51</v>
      </c>
      <c r="B4" s="24">
        <v>255031</v>
      </c>
      <c r="C4" s="25">
        <v>10</v>
      </c>
    </row>
    <row r="5" spans="1:3" ht="12.75">
      <c r="A5" s="23" t="s">
        <v>58</v>
      </c>
      <c r="B5" s="24">
        <v>310393</v>
      </c>
      <c r="C5" s="25">
        <v>15</v>
      </c>
    </row>
    <row r="6" spans="1:3" ht="12.75">
      <c r="A6" s="23" t="s">
        <v>61</v>
      </c>
      <c r="B6" s="24">
        <v>233232</v>
      </c>
      <c r="C6" s="25">
        <v>-1</v>
      </c>
    </row>
    <row r="7" spans="1:3" ht="12.75">
      <c r="A7" s="23" t="s">
        <v>71</v>
      </c>
      <c r="B7" s="24">
        <v>259940</v>
      </c>
      <c r="C7" s="25">
        <v>15</v>
      </c>
    </row>
    <row r="8" spans="1:3" ht="12.75">
      <c r="A8" s="23" t="s">
        <v>60</v>
      </c>
      <c r="B8" s="26" t="s">
        <v>66</v>
      </c>
      <c r="C8" s="25">
        <v>7</v>
      </c>
    </row>
    <row r="9" spans="1:3" ht="12.75">
      <c r="A9" s="23" t="s">
        <v>69</v>
      </c>
      <c r="B9" s="24">
        <v>248581</v>
      </c>
      <c r="C9" s="25">
        <v>11</v>
      </c>
    </row>
    <row r="10" spans="1:3" ht="12.75">
      <c r="A10" s="23" t="s">
        <v>57</v>
      </c>
      <c r="B10" s="24">
        <v>267930</v>
      </c>
      <c r="C10" s="25">
        <v>8</v>
      </c>
    </row>
    <row r="11" spans="1:3" ht="12.75">
      <c r="A11" s="23" t="s">
        <v>59</v>
      </c>
      <c r="B11" s="24">
        <v>263496</v>
      </c>
      <c r="C11" s="25">
        <v>7</v>
      </c>
    </row>
    <row r="12" spans="1:3" ht="12.75">
      <c r="A12" s="23" t="s">
        <v>74</v>
      </c>
      <c r="B12" s="24">
        <v>255042</v>
      </c>
      <c r="C12" s="25">
        <v>15</v>
      </c>
    </row>
    <row r="13" spans="1:3" ht="12.75">
      <c r="A13" s="23" t="s">
        <v>73</v>
      </c>
      <c r="B13" s="24">
        <v>259615</v>
      </c>
      <c r="C13" s="25">
        <v>1</v>
      </c>
    </row>
    <row r="14" spans="1:3" ht="12.75">
      <c r="A14" s="23" t="s">
        <v>75</v>
      </c>
      <c r="B14" s="24">
        <v>262166</v>
      </c>
      <c r="C14" s="25">
        <v>11</v>
      </c>
    </row>
    <row r="15" spans="1:3" ht="12.75">
      <c r="A15" s="23" t="s">
        <v>67</v>
      </c>
      <c r="B15" s="24">
        <v>245103</v>
      </c>
      <c r="C15" s="25">
        <v>11</v>
      </c>
    </row>
    <row r="16" spans="1:3" ht="12.75">
      <c r="A16" s="23" t="s">
        <v>53</v>
      </c>
      <c r="B16" s="26" t="s">
        <v>65</v>
      </c>
      <c r="C16" s="25">
        <v>10</v>
      </c>
    </row>
    <row r="17" spans="1:3" ht="12.75">
      <c r="A17" s="23" t="s">
        <v>56</v>
      </c>
      <c r="B17" s="24">
        <v>268812</v>
      </c>
      <c r="C17" s="25">
        <v>10</v>
      </c>
    </row>
    <row r="18" spans="1:3" ht="12.75">
      <c r="A18" s="23" t="s">
        <v>63</v>
      </c>
      <c r="B18" s="26" t="s">
        <v>64</v>
      </c>
      <c r="C18" s="25">
        <v>5</v>
      </c>
    </row>
    <row r="19" spans="1:3" ht="12.75">
      <c r="A19" s="23" t="s">
        <v>54</v>
      </c>
      <c r="B19" s="24">
        <v>259614</v>
      </c>
      <c r="C19" s="25">
        <v>5</v>
      </c>
    </row>
    <row r="20" spans="1:3" ht="12.75">
      <c r="A20" s="23" t="s">
        <v>70</v>
      </c>
      <c r="B20" s="24">
        <v>123456</v>
      </c>
      <c r="C20" s="25">
        <v>0</v>
      </c>
    </row>
    <row r="21" spans="1:3" ht="12.75">
      <c r="A21" s="23" t="s">
        <v>62</v>
      </c>
      <c r="B21" s="24">
        <v>263370</v>
      </c>
      <c r="C21" s="25">
        <v>10</v>
      </c>
    </row>
    <row r="22" spans="1:3" ht="12.75">
      <c r="A22" s="23" t="s">
        <v>72</v>
      </c>
      <c r="B22" s="24">
        <v>255547</v>
      </c>
      <c r="C22" s="25">
        <v>11</v>
      </c>
    </row>
    <row r="23" spans="1:3" ht="13.5" thickBot="1">
      <c r="A23" s="27" t="s">
        <v>68</v>
      </c>
      <c r="B23" s="28">
        <v>261860</v>
      </c>
      <c r="C23" s="29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2015-10-21T22:22:55Z</dcterms:modified>
  <cp:category/>
  <cp:version/>
  <cp:contentType/>
  <cp:contentStatus/>
</cp:coreProperties>
</file>