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16" yWindow="36" windowWidth="11292" windowHeight="5988" activeTab="0"/>
  </bookViews>
  <sheets>
    <sheet name="Main" sheetId="1" r:id="rId1"/>
    <sheet name="Calc" sheetId="2" r:id="rId2"/>
    <sheet name="Results" sheetId="3" r:id="rId3"/>
  </sheets>
  <externalReferences>
    <externalReference r:id="rId6"/>
    <externalReference r:id="rId7"/>
    <externalReference r:id="rId8"/>
  </externalReferences>
  <definedNames>
    <definedName name="A">'Calc'!$B$2</definedName>
    <definedName name="AA">'Calc'!#REF!</definedName>
    <definedName name="AB">'Calc'!$E$2</definedName>
    <definedName name="Area">'Calc'!#REF!</definedName>
    <definedName name="B">'Calc'!$B$3</definedName>
    <definedName name="BC">'Calc'!$E$5</definedName>
    <definedName name="BCDEF">'Calc'!$E$6</definedName>
    <definedName name="Beta">'Calc'!#REF!</definedName>
    <definedName name="CC">'Calc'!$B$4</definedName>
    <definedName name="CD">'Calc'!$E$3</definedName>
    <definedName name="Cir1">'[1]Calcoli'!#REF!</definedName>
    <definedName name="Cir2">#REF!</definedName>
    <definedName name="Cir3">#REF!</definedName>
    <definedName name="cp">'Calc'!#REF!</definedName>
    <definedName name="cpa">'Calc'!#REF!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'Calc'!#REF!</definedName>
    <definedName name="D">'Calc'!$B$5</definedName>
    <definedName name="DD">'Calc'!#REF!</definedName>
    <definedName name="DE">'[2]Calcoli'!$E$6</definedName>
    <definedName name="delta">'Main'!#REF!</definedName>
    <definedName name="DeltaP">'Calc'!#REF!</definedName>
    <definedName name="Dest">'Calc'!#REF!</definedName>
    <definedName name="Dfilo">'[3]Calcoli'!#REF!</definedName>
    <definedName name="DIA">'Calc'!#REF!</definedName>
    <definedName name="Diam">'Calc'!#REF!</definedName>
    <definedName name="dist">'Calc'!#REF!</definedName>
    <definedName name="Dpalo">'[3]Calcoli'!#REF!</definedName>
    <definedName name="DT">'[3]Calcoli'!#REF!</definedName>
    <definedName name="DTml">'Calc'!#REF!</definedName>
    <definedName name="DTml_Qp">'Calc'!#REF!</definedName>
    <definedName name="E">'Calc'!$B$6</definedName>
    <definedName name="EF">'Calc'!$E$4</definedName>
    <definedName name="F">'Calc'!$B$7</definedName>
    <definedName name="h">'Calc'!#REF!</definedName>
    <definedName name="h.gjdgxs" localSheetId="0">'Main'!#REF!</definedName>
    <definedName name="hconv">'[3]Calcoli'!#REF!</definedName>
    <definedName name="he">'Calc'!#REF!</definedName>
    <definedName name="hest">'Calc'!#REF!</definedName>
    <definedName name="hi">'Calc'!#REF!</definedName>
    <definedName name="hl">#REF!</definedName>
    <definedName name="K">'Calc'!#REF!</definedName>
    <definedName name="Ktot">'[3]Calcoli'!#REF!</definedName>
    <definedName name="L">'Calc'!#REF!</definedName>
    <definedName name="Lam1">'[3]Calcoli'!#REF!</definedName>
    <definedName name="Lam2">'[3]Calcoli'!#REF!</definedName>
    <definedName name="Lam3">#REF!</definedName>
    <definedName name="Lambda">'Calc'!#REF!</definedName>
    <definedName name="Lambda1">'Calc'!#REF!</definedName>
    <definedName name="Lambda2">'Calc'!#REF!</definedName>
    <definedName name="lambda3">'[3]Calcoli'!#REF!</definedName>
    <definedName name="Lambdai">'Calc'!#REF!</definedName>
    <definedName name="Lamda1">'Calc'!#REF!</definedName>
    <definedName name="Lep">'[1]Calcoli'!#REF!</definedName>
    <definedName name="Leq">'[1]Calcoli'!#REF!</definedName>
    <definedName name="LL">'Calc'!#REF!</definedName>
    <definedName name="Lp">'Calc'!#REF!</definedName>
    <definedName name="Ltot">'Calc'!#REF!</definedName>
    <definedName name="Lw">'Calc'!#REF!</definedName>
    <definedName name="Lwa">'Calc'!#REF!</definedName>
    <definedName name="M">'Calc'!#REF!</definedName>
    <definedName name="MA1">'[1]Calcoli'!#REF!</definedName>
    <definedName name="MA2">'[1]Calcoli'!#REF!</definedName>
    <definedName name="Macqua">'Calc'!#REF!</definedName>
    <definedName name="Maria">'Calc'!#REF!</definedName>
    <definedName name="Mavio">'[1]Calcoli'!$F$13</definedName>
    <definedName name="Mn">'[3]Calcoli'!#REF!</definedName>
    <definedName name="Mo">'[3]Calcoli'!#REF!</definedName>
    <definedName name="Mpunto">'Calc'!#REF!</definedName>
    <definedName name="Mtot">'[3]Calcoli'!#REF!</definedName>
    <definedName name="N">'Calc'!#REF!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'Calc'!#REF!</definedName>
    <definedName name="Nices">'[3]Calcoli'!#REF!</definedName>
    <definedName name="Niinf">'Calc'!#REF!</definedName>
    <definedName name="Nipar">#REF!</definedName>
    <definedName name="Nu">'Calc'!#REF!</definedName>
    <definedName name="p_atm">'Calc'!#REF!</definedName>
    <definedName name="patm">'Calc'!#REF!</definedName>
    <definedName name="Pfin">'Calc'!#REF!</definedName>
    <definedName name="Phi">'Calc'!#REF!</definedName>
    <definedName name="Phi1">'[1]Calcoli'!$F$15</definedName>
    <definedName name="Phi2">'[3]Calcoli'!#REF!</definedName>
    <definedName name="Phifin">'[1]Calcoli'!#REF!</definedName>
    <definedName name="Piniz">'Calc'!#REF!</definedName>
    <definedName name="Pn">'[1]Calcoli'!#REF!</definedName>
    <definedName name="Po">'[1]Calcoli'!#REF!</definedName>
    <definedName name="Portata">'[3]Calcoli'!#REF!</definedName>
    <definedName name="Pout">'Calc'!#REF!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'Calc'!#REF!</definedName>
    <definedName name="Ps1">#REF!</definedName>
    <definedName name="Ps2">#REF!</definedName>
    <definedName name="Psat">'Calc'!#REF!</definedName>
    <definedName name="Psfin">#REF!</definedName>
    <definedName name="Q">'Calc'!#REF!</definedName>
    <definedName name="Q_2">'Calc'!#REF!</definedName>
    <definedName name="Qc">'Calc'!#REF!</definedName>
    <definedName name="Qm">'Calc'!#REF!</definedName>
    <definedName name="Qp">'Calc'!#REF!</definedName>
    <definedName name="Qpunto">'Calc'!#REF!</definedName>
    <definedName name="Qscamb">'[3]Calcoli'!#REF!</definedName>
    <definedName name="R_aria">'Calc'!#REF!</definedName>
    <definedName name="Raggio1">'Calc'!#REF!</definedName>
    <definedName name="Raggio2">'Calc'!#REF!</definedName>
    <definedName name="Re">'Calc'!#REF!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'Calc'!#REF!</definedName>
    <definedName name="Rho_H2O">'Calc'!#REF!</definedName>
    <definedName name="Rhoa">'[3]Calcoli'!#REF!</definedName>
    <definedName name="RhoAria">'Calc'!#REF!</definedName>
    <definedName name="RhoL">'[1]Calcoli'!#REF!</definedName>
    <definedName name="Rhos">'[3]Calcoli'!#REF!</definedName>
    <definedName name="rr">'Calc'!#REF!</definedName>
    <definedName name="Rtot">'[1]Calcoli'!#REF!</definedName>
    <definedName name="Runodue">'Calc'!#REF!</definedName>
    <definedName name="s">'Calc'!#REF!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'Calc'!#REF!</definedName>
    <definedName name="Sup1">'Calc'!#REF!</definedName>
    <definedName name="Sup2">'Calc'!#REF!</definedName>
    <definedName name="Sup3">'Calc'!#REF!</definedName>
    <definedName name="T">'Calc'!#REF!</definedName>
    <definedName name="T_1">'Calc'!#REF!</definedName>
    <definedName name="Ta">'Calc'!#REF!</definedName>
    <definedName name="Tar">'Calc'!#REF!</definedName>
    <definedName name="Taria">'[3]Calcoli'!#REF!</definedName>
    <definedName name="Tau1">'Calc'!#REF!</definedName>
    <definedName name="Tau2">'Calc'!#REF!</definedName>
    <definedName name="TauSvuot">'Calc'!#REF!</definedName>
    <definedName name="Te">'Calc'!#REF!</definedName>
    <definedName name="Temp1">'Calc'!#REF!</definedName>
    <definedName name="Tempo1">'Calc'!#REF!</definedName>
    <definedName name="Tempo2">'Calc'!#REF!</definedName>
    <definedName name="TempoTot">'Calc'!#REF!</definedName>
    <definedName name="Tfin">'Calc'!#REF!</definedName>
    <definedName name="Tin">'Calc'!#REF!</definedName>
    <definedName name="Tinf">'Calc'!#REF!</definedName>
    <definedName name="Tiniz">'Calc'!#REF!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'Calc'!#REF!</definedName>
    <definedName name="Va">'Calc'!#REF!</definedName>
    <definedName name="Vel">'Calc'!#REF!</definedName>
    <definedName name="Vn">'[3]Calcoli'!#REF!</definedName>
    <definedName name="Vo">'[3]Calcoli'!#REF!</definedName>
    <definedName name="W">'Calc'!#REF!</definedName>
    <definedName name="WW">'Calc'!#REF!</definedName>
    <definedName name="x">'Calc'!#REF!</definedName>
    <definedName name="xfin">'Calc'!#REF!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<sst xmlns="http://schemas.openxmlformats.org/spreadsheetml/2006/main" count="54" uniqueCount="43">
  <si>
    <t>Matricola</t>
  </si>
  <si>
    <t>A</t>
  </si>
  <si>
    <t>B</t>
  </si>
  <si>
    <t>C</t>
  </si>
  <si>
    <t>D</t>
  </si>
  <si>
    <t>E</t>
  </si>
  <si>
    <t>F</t>
  </si>
  <si>
    <t>Score</t>
  </si>
  <si>
    <t>Cappucci Davide</t>
  </si>
  <si>
    <t>Podrecca Massimo</t>
  </si>
  <si>
    <t>Malvicini Andrea</t>
  </si>
  <si>
    <t>Marcotti Matteo</t>
  </si>
  <si>
    <t>Tolomei Mattia</t>
  </si>
  <si>
    <t>Magri Matteo</t>
  </si>
  <si>
    <t>Laudisio Vincenzo</t>
  </si>
  <si>
    <t>Morelli Elisa</t>
  </si>
  <si>
    <t>Passerini Lorenzo</t>
  </si>
  <si>
    <t>Surname and Name</t>
  </si>
  <si>
    <t xml:space="preserve"> </t>
  </si>
  <si>
    <t>Schifano Valentina Giuseppa</t>
  </si>
  <si>
    <t>Pecorini Annalisa</t>
  </si>
  <si>
    <t>Wahdan Mohamed</t>
  </si>
  <si>
    <t>Applied Acoustics test - 04/12/2015</t>
  </si>
  <si>
    <t>1) Compute the lenght in samples of the convolution of an anechoic signal of 30+F s with an impulse response of 2+E/10 s, at 48 kHz</t>
  </si>
  <si>
    <t>2) A digital filter should emulate the reverb of a church, several second long. Which filtering technique provides less CPU load?</t>
  </si>
  <si>
    <r>
      <t>¡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Calibri"/>
        <family val="2"/>
      </rPr>
      <t>FIR filtering in time domain</t>
    </r>
  </si>
  <si>
    <r>
      <t>¡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Calibri"/>
        <family val="2"/>
      </rPr>
      <t>Overlap-Save filtering in frequency domain</t>
    </r>
  </si>
  <si>
    <r>
      <t>¡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Calibri"/>
        <family val="2"/>
      </rPr>
      <t>Equally-Partitioned convolution</t>
    </r>
  </si>
  <si>
    <r>
      <t>¡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Calibri"/>
        <family val="2"/>
      </rPr>
      <t>Not-Equally-Partitioned convolution</t>
    </r>
  </si>
  <si>
    <r>
      <t>¡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Calibri"/>
        <family val="2"/>
      </rPr>
      <t>IIR filtering</t>
    </r>
  </si>
  <si>
    <t>write number and measurement unit (with a space in between and no other spaces)</t>
  </si>
  <si>
    <t xml:space="preserve">write number and measurement unit (with a space in between and no other spaces) </t>
  </si>
  <si>
    <t xml:space="preserve">Compute the absorption coefficient of the absorbing material. </t>
  </si>
  <si>
    <t>Length =</t>
  </si>
  <si>
    <t>samples</t>
  </si>
  <si>
    <t>Alfa =</t>
  </si>
  <si>
    <t xml:space="preserve">and the absorption coefficient of the barrier is 0.3+D/20. Compute the SPL of reflected sound impulse. </t>
  </si>
  <si>
    <t>SPL,ref = SPL,inc + 20*log10(dsm/(dsm+2*dm)) + 10*log10(1-Alfa) =</t>
  </si>
  <si>
    <t>3) A digital filter should emulate the reverb of a church, several second long. Which filtering technique provides less latency?</t>
  </si>
  <si>
    <r>
      <t>4) In a standing wave tube, the ratio between maximum and minimum pressures is 5+F. Compute the sound absorption coefficent α of the sample according to ISO 10534.</t>
    </r>
    <r>
      <rPr>
        <i/>
        <sz val="10"/>
        <color indexed="8"/>
        <rFont val="Calibri"/>
        <family val="2"/>
      </rPr>
      <t xml:space="preserve"> </t>
    </r>
  </si>
  <si>
    <t>5) In a standing wave tube, the ratio I/EDc is equal to 0.2+E/20. Compute the sound absorption coefficent α of the sample with the Sound Intensity method.</t>
  </si>
  <si>
    <t xml:space="preserve">6) An EN-1793-5 measurement is performed at 0° incidence angle with dsm=1+F/20 m and dm=0.2+E/100 m. The incident sound impulse has an SPL=90+F dB, </t>
  </si>
  <si>
    <r>
      <t>7) Inside a reverberant room having V=250 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the value of T1 and T2, measured before and after inserting 10 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of absorbing material, are respectively 4+F/10 and 2+E/10 s.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</si>
</sst>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i/>
      <sz val="10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Wingdings"/>
      <family val="0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 quotePrefix="1">
      <alignment horizontal="right"/>
    </xf>
    <xf numFmtId="0" fontId="1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horizontal="left" vertical="center" indent="4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15</xdr:row>
      <xdr:rowOff>123825</xdr:rowOff>
    </xdr:from>
    <xdr:to>
      <xdr:col>17</xdr:col>
      <xdr:colOff>571500</xdr:colOff>
      <xdr:row>22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2700"/>
          <a:ext cx="2381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4"/>
  <sheetViews>
    <sheetView tabSelected="1" zoomScale="96" zoomScaleNormal="96" zoomScalePageLayoutView="0" workbookViewId="0" topLeftCell="A1">
      <selection activeCell="A1" sqref="A1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4" width="20.140625" style="0" customWidth="1"/>
    <col min="5" max="5" width="9.00390625" style="0" customWidth="1"/>
    <col min="7" max="7" width="14.28125" style="0" customWidth="1"/>
  </cols>
  <sheetData>
    <row r="1" ht="12.75" customHeight="1">
      <c r="A1" s="1" t="s">
        <v>22</v>
      </c>
    </row>
    <row r="3" spans="1:2" ht="12.75" customHeight="1">
      <c r="A3" t="s">
        <v>0</v>
      </c>
      <c r="B3" s="5">
        <v>123456</v>
      </c>
    </row>
    <row r="4" spans="2:5" ht="12.75" customHeight="1">
      <c r="B4" s="2"/>
      <c r="D4" s="3"/>
      <c r="E4" s="3"/>
    </row>
    <row r="5" ht="12.75" customHeight="1">
      <c r="A5" s="14" t="s">
        <v>23</v>
      </c>
    </row>
    <row r="6" spans="1:3" ht="12.75" customHeight="1">
      <c r="A6" s="19" t="s">
        <v>33</v>
      </c>
      <c r="B6" s="2">
        <f>((30+F)+(2+E/10))*48000-1</f>
        <v>1847999</v>
      </c>
      <c r="C6" s="2" t="s">
        <v>34</v>
      </c>
    </row>
    <row r="7" ht="12.75" customHeight="1">
      <c r="A7" s="14"/>
    </row>
    <row r="8" ht="12.75" customHeight="1">
      <c r="A8" s="14" t="s">
        <v>24</v>
      </c>
    </row>
    <row r="9" ht="12.75" customHeight="1">
      <c r="A9" s="16" t="s">
        <v>25</v>
      </c>
    </row>
    <row r="10" ht="12.75" customHeight="1">
      <c r="A10" s="16" t="s">
        <v>26</v>
      </c>
    </row>
    <row r="11" spans="1:4" ht="12.75" customHeight="1">
      <c r="A11" s="20" t="s">
        <v>27</v>
      </c>
      <c r="B11" s="21"/>
      <c r="C11" s="21"/>
      <c r="D11" s="21"/>
    </row>
    <row r="12" ht="12.75" customHeight="1">
      <c r="A12" s="16" t="s">
        <v>28</v>
      </c>
    </row>
    <row r="13" ht="12.75" customHeight="1">
      <c r="A13" s="16" t="s">
        <v>29</v>
      </c>
    </row>
    <row r="14" ht="12.75" customHeight="1">
      <c r="A14" s="14"/>
    </row>
    <row r="15" ht="12.75" customHeight="1">
      <c r="A15" s="14" t="s">
        <v>38</v>
      </c>
    </row>
    <row r="16" spans="1:4" ht="12.75" customHeight="1">
      <c r="A16" s="20" t="s">
        <v>25</v>
      </c>
      <c r="B16" s="21"/>
      <c r="C16" s="21"/>
      <c r="D16" s="21"/>
    </row>
    <row r="17" ht="12.75" customHeight="1">
      <c r="A17" s="16" t="s">
        <v>26</v>
      </c>
    </row>
    <row r="18" ht="12.75" customHeight="1">
      <c r="A18" s="16" t="s">
        <v>27</v>
      </c>
    </row>
    <row r="19" ht="12.75" customHeight="1">
      <c r="A19" s="16" t="s">
        <v>28</v>
      </c>
    </row>
    <row r="20" ht="12.75" customHeight="1">
      <c r="A20" s="16" t="s">
        <v>29</v>
      </c>
    </row>
    <row r="21" ht="12.75" customHeight="1">
      <c r="A21" s="14"/>
    </row>
    <row r="22" ht="12.75" customHeight="1">
      <c r="A22" s="14" t="s">
        <v>39</v>
      </c>
    </row>
    <row r="23" spans="1:7" ht="12.75" customHeight="1">
      <c r="A23" s="17" t="s">
        <v>30</v>
      </c>
      <c r="F23" s="2" t="s">
        <v>35</v>
      </c>
      <c r="G23" s="2">
        <f>1-((5+F-1)/(5+F+1))^2</f>
        <v>0.30555555555555547</v>
      </c>
    </row>
    <row r="24" ht="12.75" customHeight="1">
      <c r="A24" s="18" t="s">
        <v>18</v>
      </c>
    </row>
    <row r="25" ht="12.75" customHeight="1">
      <c r="A25" s="14" t="s">
        <v>40</v>
      </c>
    </row>
    <row r="26" spans="1:7" ht="12.75" customHeight="1">
      <c r="A26" s="17" t="s">
        <v>31</v>
      </c>
      <c r="F26" s="2" t="s">
        <v>35</v>
      </c>
      <c r="G26" s="2">
        <f>1-(1-(0.2+E/20))/(1+0.2+E/20)</f>
        <v>0.6206896551724137</v>
      </c>
    </row>
    <row r="28" ht="12.75" customHeight="1">
      <c r="A28" s="15"/>
    </row>
    <row r="29" ht="12.75" customHeight="1">
      <c r="A29" s="14" t="s">
        <v>41</v>
      </c>
    </row>
    <row r="30" ht="12.75" customHeight="1">
      <c r="A30" t="s">
        <v>36</v>
      </c>
    </row>
    <row r="31" spans="1:12" ht="12.75" customHeight="1">
      <c r="A31" s="17" t="s">
        <v>30</v>
      </c>
      <c r="F31" s="2" t="s">
        <v>37</v>
      </c>
      <c r="G31" s="2"/>
      <c r="H31" s="2"/>
      <c r="I31" s="2"/>
      <c r="J31" s="2"/>
      <c r="K31" s="2"/>
      <c r="L31" s="2">
        <f>90+F+20*LOG10((1+F/20)/((1+F/20)+2*(0.2+E/100)))+10*LOG10(1-(0.3+D/20))</f>
        <v>90.1631169874308</v>
      </c>
    </row>
    <row r="32" ht="12.75" customHeight="1">
      <c r="A32" s="18" t="s">
        <v>18</v>
      </c>
    </row>
    <row r="33" ht="16.5" customHeight="1">
      <c r="A33" s="14" t="s">
        <v>42</v>
      </c>
    </row>
    <row r="34" spans="1:7" ht="15" customHeight="1">
      <c r="A34" s="14" t="s">
        <v>32</v>
      </c>
      <c r="F34" s="2" t="s">
        <v>35</v>
      </c>
      <c r="G34" s="2">
        <f>0.16*250/10*(1/(2+E/10)-1/(4+F/10))</f>
        <v>0.7304347826086957</v>
      </c>
    </row>
  </sheetData>
  <sheetProtection/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27821148" r:id="rId1"/>
    <oleObject progId="Equation.3" shapeId="2785623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7"/>
  <sheetViews>
    <sheetView zoomScalePageLayoutView="0" workbookViewId="0" topLeftCell="A1">
      <selection activeCell="C6" sqref="C6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2" t="s">
        <v>0</v>
      </c>
      <c r="B1" s="2">
        <f>Main!B3</f>
        <v>123456</v>
      </c>
    </row>
    <row r="2" spans="1:2" ht="12.75" customHeight="1">
      <c r="A2" t="s">
        <v>1</v>
      </c>
      <c r="B2">
        <f>INT(B1/100000)</f>
        <v>1</v>
      </c>
    </row>
    <row r="3" spans="1:2" ht="12.75" customHeight="1">
      <c r="A3" t="s">
        <v>2</v>
      </c>
      <c r="B3">
        <f>INT((B1-B2*100000)/10000)</f>
        <v>2</v>
      </c>
    </row>
    <row r="4" spans="1:4" ht="12.75" customHeight="1">
      <c r="A4" t="s">
        <v>3</v>
      </c>
      <c r="B4">
        <f>INT((B1-B2*100000-B3*10000)/1000)</f>
        <v>3</v>
      </c>
      <c r="D4" s="4"/>
    </row>
    <row r="5" spans="1:2" ht="12.75" customHeight="1">
      <c r="A5" t="s">
        <v>4</v>
      </c>
      <c r="B5">
        <f>INT((B1-B2*100000-B3*10000-B4*1000)/100)</f>
        <v>4</v>
      </c>
    </row>
    <row r="6" spans="1:2" ht="12.75" customHeight="1">
      <c r="A6" t="s">
        <v>5</v>
      </c>
      <c r="B6">
        <f>INT((B1-B2*100000-B3*10000-B4*1000-B5*100)/10)</f>
        <v>5</v>
      </c>
    </row>
    <row r="7" spans="1:4" ht="12.75" customHeight="1">
      <c r="A7" t="s">
        <v>6</v>
      </c>
      <c r="B7">
        <f>INT((B1-B2*100000-B3*10000-B4*1000-B5*100-B6*10))</f>
        <v>6</v>
      </c>
      <c r="D7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4.57421875" style="0" customWidth="1"/>
    <col min="3" max="3" width="6.00390625" style="13" customWidth="1"/>
  </cols>
  <sheetData>
    <row r="1" spans="1:3" ht="12.75">
      <c r="A1" s="6" t="s">
        <v>17</v>
      </c>
      <c r="B1" s="7" t="s">
        <v>0</v>
      </c>
      <c r="C1" s="11" t="s">
        <v>7</v>
      </c>
    </row>
    <row r="2" spans="1:3" ht="12.75">
      <c r="A2" s="8" t="s">
        <v>8</v>
      </c>
      <c r="B2" s="9">
        <v>255031</v>
      </c>
      <c r="C2" s="12">
        <v>4</v>
      </c>
    </row>
    <row r="3" spans="1:3" ht="12.75">
      <c r="A3" s="8" t="s">
        <v>14</v>
      </c>
      <c r="B3" s="9">
        <v>259940</v>
      </c>
      <c r="C3" s="12">
        <v>5</v>
      </c>
    </row>
    <row r="4" spans="1:3" ht="12.75">
      <c r="A4" s="8" t="s">
        <v>13</v>
      </c>
      <c r="B4" s="9">
        <v>248581</v>
      </c>
      <c r="C4" s="12">
        <v>3</v>
      </c>
    </row>
    <row r="5" spans="1:3" ht="12.75">
      <c r="A5" s="8" t="s">
        <v>10</v>
      </c>
      <c r="B5" s="10">
        <v>267930</v>
      </c>
      <c r="C5" s="12">
        <v>2</v>
      </c>
    </row>
    <row r="6" spans="1:3" ht="12.75">
      <c r="A6" s="8" t="s">
        <v>11</v>
      </c>
      <c r="B6" s="9">
        <v>263496</v>
      </c>
      <c r="C6" s="12">
        <v>6</v>
      </c>
    </row>
    <row r="7" spans="1:3" ht="12.75">
      <c r="A7" s="8" t="s">
        <v>15</v>
      </c>
      <c r="B7" s="9">
        <v>255042</v>
      </c>
      <c r="C7" s="12">
        <v>6</v>
      </c>
    </row>
    <row r="8" spans="1:3" ht="12.75">
      <c r="A8" s="8" t="s">
        <v>16</v>
      </c>
      <c r="B8" s="9">
        <v>262166</v>
      </c>
      <c r="C8" s="12">
        <v>3</v>
      </c>
    </row>
    <row r="9" spans="1:3" ht="12.75">
      <c r="A9" s="8" t="s">
        <v>20</v>
      </c>
      <c r="B9" s="9">
        <v>245103</v>
      </c>
      <c r="C9" s="12">
        <v>4</v>
      </c>
    </row>
    <row r="10" spans="1:3" ht="12.75">
      <c r="A10" s="8" t="s">
        <v>9</v>
      </c>
      <c r="B10" s="9">
        <v>255042</v>
      </c>
      <c r="C10" s="12">
        <v>2</v>
      </c>
    </row>
    <row r="11" spans="1:3" ht="12.75">
      <c r="A11" s="8" t="s">
        <v>19</v>
      </c>
      <c r="B11" s="9">
        <v>255547</v>
      </c>
      <c r="C11" s="12">
        <v>6</v>
      </c>
    </row>
    <row r="12" spans="1:3" ht="12.75">
      <c r="A12" s="8" t="s">
        <v>12</v>
      </c>
      <c r="B12" s="9">
        <v>261860</v>
      </c>
      <c r="C12" s="12">
        <v>3</v>
      </c>
    </row>
    <row r="13" spans="1:3" ht="12.75">
      <c r="A13" s="8" t="s">
        <v>21</v>
      </c>
      <c r="B13" s="9">
        <v>123456</v>
      </c>
      <c r="C13" s="12"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2015-12-23T19:19:05Z</dcterms:modified>
  <cp:category/>
  <cp:version/>
  <cp:contentType/>
  <cp:contentStatus/>
</cp:coreProperties>
</file>