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20" yWindow="36" windowWidth="11292" windowHeight="5988" activeTab="0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A">'Calcoli'!$B$2</definedName>
    <definedName name="AA">'Calcoli'!#REF!</definedName>
    <definedName name="AB">'Calcoli'!$E$2</definedName>
    <definedName name="Area">'Calcoli'!#REF!</definedName>
    <definedName name="B">'Calcoli'!$B$3</definedName>
    <definedName name="BC">'Calcoli'!$E$5</definedName>
    <definedName name="BCDEF">'Calcoli'!$E$6</definedName>
    <definedName name="Beta">'Calcoli'!#REF!</definedName>
    <definedName name="CC">'Calcoli'!$B$4</definedName>
    <definedName name="CD">'Calcoli'!$E$3</definedName>
    <definedName name="Cir1">'[1]Calcoli'!#REF!</definedName>
    <definedName name="Cir2">#REF!</definedName>
    <definedName name="Cir3">#REF!</definedName>
    <definedName name="cp">'Calcoli'!#REF!</definedName>
    <definedName name="cpa">'Calcoli'!#REF!</definedName>
    <definedName name="Crfilo">#REF!</definedName>
    <definedName name="Crpalo">#REF!</definedName>
    <definedName name="Crr2">#REF!</definedName>
    <definedName name="Crr3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'Calcoli'!#REF!</definedName>
    <definedName name="Dest">'Calcoli'!#REF!</definedName>
    <definedName name="Dfilo">'[3]Calcoli'!#REF!</definedName>
    <definedName name="DIA">'Calcoli'!#REF!</definedName>
    <definedName name="Diam">'Calcoli'!#REF!</definedName>
    <definedName name="dist">'Calcoli'!#REF!</definedName>
    <definedName name="Dpalo">'[3]Calcoli'!#REF!</definedName>
    <definedName name="DT">'[3]Calcoli'!#REF!</definedName>
    <definedName name="DTml">'Calcoli'!#REF!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.gjdgxs" localSheetId="0">'Principale'!#REF!</definedName>
    <definedName name="hconv">'[3]Calcoli'!#REF!</definedName>
    <definedName name="he">'Calcoli'!#REF!</definedName>
    <definedName name="hest">'Calcoli'!#REF!</definedName>
    <definedName name="hi">'Calcoli'!#REF!</definedName>
    <definedName name="hl">#REF!</definedName>
    <definedName name="K">'Calcoli'!#REF!</definedName>
    <definedName name="Ktot">'[3]Calcoli'!#REF!</definedName>
    <definedName name="L">'Calcoli'!#REF!</definedName>
    <definedName name="Lam1">'[3]Calcoli'!#REF!</definedName>
    <definedName name="Lam2">'[3]Calcoli'!#REF!</definedName>
    <definedName name="Lam3">#REF!</definedName>
    <definedName name="Lambda">'Calcoli'!#REF!</definedName>
    <definedName name="Lambda1">'Calcoli'!#REF!</definedName>
    <definedName name="Lambda2">'Calcoli'!#REF!</definedName>
    <definedName name="lambda3">'[3]Calcoli'!#REF!</definedName>
    <definedName name="Lambdai">'Calcoli'!#REF!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'Calcoli'!#REF!</definedName>
    <definedName name="Ltot">'Calcoli'!#REF!</definedName>
    <definedName name="Lw">'Calcoli'!#REF!</definedName>
    <definedName name="Lwa">'Calcoli'!#REF!</definedName>
    <definedName name="M">'Calcoli'!#REF!</definedName>
    <definedName name="MA1">'[1]Calcoli'!#REF!</definedName>
    <definedName name="MA2">'[1]Calcoli'!#REF!</definedName>
    <definedName name="Macqua">'Calcoli'!#REF!</definedName>
    <definedName name="Maria">'Calcoli'!#REF!</definedName>
    <definedName name="Mavio">'[1]Calcoli'!$F$13</definedName>
    <definedName name="Mn">'[3]Calcoli'!#REF!</definedName>
    <definedName name="Mo">'[3]Calcoli'!#REF!</definedName>
    <definedName name="Mpunto">'Calcoli'!#REF!</definedName>
    <definedName name="Mtot">'[3]Calcoli'!#REF!</definedName>
    <definedName name="N">'Calcoli'!#REF!</definedName>
    <definedName name="Ni">#REF!</definedName>
    <definedName name="Ni1">'[3]Calcoli'!#REF!</definedName>
    <definedName name="Ni2">'[3]Calcoli'!#REF!</definedName>
    <definedName name="Ni3">'[3]Calcoli'!#REF!</definedName>
    <definedName name="Ni4">'[3]Calcoli'!#REF!</definedName>
    <definedName name="Ni5">'[3]Calcoli'!#REF!</definedName>
    <definedName name="Ni6">'[3]Calcoli'!#REF!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'Calcoli'!#REF!</definedName>
    <definedName name="Omega">'Principale'!#REF!</definedName>
    <definedName name="p_atm">'Calcoli'!#REF!</definedName>
    <definedName name="patm">'Calcoli'!#REF!</definedName>
    <definedName name="Pfin">'Calcoli'!#REF!</definedName>
    <definedName name="Phi">'Calcoli'!#REF!</definedName>
    <definedName name="Phi1">'[1]Calcoli'!$F$15</definedName>
    <definedName name="Phi2">'[3]Calcoli'!#REF!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1">'[1]Calcoli'!#REF!</definedName>
    <definedName name="Pr2">'[1]Calcoli'!#REF!</definedName>
    <definedName name="Pr3">'[1]Calcoli'!#REF!</definedName>
    <definedName name="Pr4">'[1]Calcoli'!#REF!</definedName>
    <definedName name="Pr5">'[1]Calcoli'!#REF!</definedName>
    <definedName name="Pr6">'[1]Calcoli'!#REF!</definedName>
    <definedName name="prel">'Calcoli'!#REF!</definedName>
    <definedName name="Ps1">#REF!</definedName>
    <definedName name="Ps2">#REF!</definedName>
    <definedName name="Psat">'Calcoli'!#REF!</definedName>
    <definedName name="Psfin">#REF!</definedName>
    <definedName name="Q">'Calcoli'!#REF!</definedName>
    <definedName name="Q_2">'Calcoli'!#REF!</definedName>
    <definedName name="Qc">'Calcoli'!#REF!</definedName>
    <definedName name="Qm">'Calcoli'!#REF!</definedName>
    <definedName name="Qp">'Calcoli'!#REF!</definedName>
    <definedName name="Qpunto">'Calcoli'!#REF!</definedName>
    <definedName name="Qscamb">'[3]Calcoli'!#REF!</definedName>
    <definedName name="R_aria">'Calcoli'!#REF!</definedName>
    <definedName name="Raggio1">'Calcoli'!#REF!</definedName>
    <definedName name="Raggio2">'Calcoli'!#REF!</definedName>
    <definedName name="Re">'Calcoli'!#REF!</definedName>
    <definedName name="Re1">'[1]Calcoli'!#REF!</definedName>
    <definedName name="Re2">'[1]Calcoli'!#REF!</definedName>
    <definedName name="Re3">'[1]Calcoli'!#REF!</definedName>
    <definedName name="Re4">'[1]Calcoli'!#REF!</definedName>
    <definedName name="Re5">'[1]Calcoli'!#REF!</definedName>
    <definedName name="Refilo">'[3]Calcoli'!#REF!</definedName>
    <definedName name="Repalo">'[3]Calcoli'!#REF!</definedName>
    <definedName name="Rho">'Calcoli'!#REF!</definedName>
    <definedName name="Rho_H2O">'Calcoli'!#REF!</definedName>
    <definedName name="Rhoa">'[3]Calcoli'!#REF!</definedName>
    <definedName name="RhoAria">'Calcoli'!#REF!</definedName>
    <definedName name="RhoL">'[1]Calcoli'!#REF!</definedName>
    <definedName name="Rhos">'[3]Calcoli'!#REF!</definedName>
    <definedName name="rr">'Calcoli'!#REF!</definedName>
    <definedName name="Rtot">'[1]Calcoli'!#REF!</definedName>
    <definedName name="Runodue">'Calcoli'!#REF!</definedName>
    <definedName name="s">'Calcoli'!#REF!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Sup1">'Calcoli'!#REF!</definedName>
    <definedName name="Sup2">'Calcoli'!#REF!</definedName>
    <definedName name="Sup3">'Calcoli'!#REF!</definedName>
    <definedName name="T">'Calcoli'!#REF!</definedName>
    <definedName name="T_1">'Calcoli'!#REF!</definedName>
    <definedName name="Ta">'Calcoli'!#REF!</definedName>
    <definedName name="Tar">'Calcoli'!#REF!</definedName>
    <definedName name="Taria">'[3]Calcoli'!#REF!</definedName>
    <definedName name="Tau1">'Calcoli'!#REF!</definedName>
    <definedName name="Tau2">'Calcoli'!#REF!</definedName>
    <definedName name="TauSvuot">'Calcoli'!#REF!</definedName>
    <definedName name="Te">'Calcoli'!#REF!</definedName>
    <definedName name="Temp1">'Calcoli'!#REF!</definedName>
    <definedName name="Tempo1">'Calcoli'!#REF!</definedName>
    <definedName name="Tempo2">'Calcoli'!#REF!</definedName>
    <definedName name="TempoTot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1">'[3]Calcoli'!#REF!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'Calcoli'!#REF!</definedName>
    <definedName name="Tpar">'[3]Calcoli'!#REF!</definedName>
    <definedName name="Tsat">#REF!</definedName>
    <definedName name="Tsat2">#REF!</definedName>
    <definedName name="TT1">'[1]Calcoli'!$B$12</definedName>
    <definedName name="TT2">'[1]Calcoli'!$B$13</definedName>
    <definedName name="U">'Calcoli'!#REF!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UU1">'[1]Calcoli'!#REF!</definedName>
    <definedName name="UU2">'[1]Calcoli'!#REF!</definedName>
    <definedName name="UU3">'[1]Calcoli'!#REF!</definedName>
    <definedName name="UU4">'[1]Calcoli'!#REF!</definedName>
    <definedName name="UU5">'[1]Calcoli'!#REF!</definedName>
    <definedName name="V">'Calcoli'!#REF!</definedName>
    <definedName name="Va">'Calcoli'!#REF!</definedName>
    <definedName name="Vel">'Calcoli'!#REF!</definedName>
    <definedName name="Vn">'[3]Calcoli'!#REF!</definedName>
    <definedName name="Vo">'[3]Calcoli'!#REF!</definedName>
    <definedName name="W">'Calcoli'!#REF!</definedName>
    <definedName name="WW">'Calcoli'!#REF!</definedName>
    <definedName name="x">'Calcoli'!#REF!</definedName>
    <definedName name="xfin">'Calcoli'!#REF!</definedName>
    <definedName name="XX">'[3]Calcoli'!#REF!</definedName>
    <definedName name="xx1">'[3]Calcoli'!#REF!</definedName>
    <definedName name="xx2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<sst xmlns="http://schemas.openxmlformats.org/spreadsheetml/2006/main" count="64" uniqueCount="57">
  <si>
    <t>Matricola</t>
  </si>
  <si>
    <t>A</t>
  </si>
  <si>
    <t>B</t>
  </si>
  <si>
    <t>C</t>
  </si>
  <si>
    <t>D</t>
  </si>
  <si>
    <t>E</t>
  </si>
  <si>
    <t>F</t>
  </si>
  <si>
    <t>EF =</t>
  </si>
  <si>
    <t>cd</t>
  </si>
  <si>
    <t>Una sola risposta, se esatta dà +3, se errata dà -3</t>
  </si>
  <si>
    <t>Esercizi (3 pt. cadauno se giusti, 0 pt. se errati o non fatti)</t>
  </si>
  <si>
    <t>La risposta deve contenere numero ed unità di misura, separati da uno spazio</t>
  </si>
  <si>
    <t>lux</t>
  </si>
  <si>
    <t>Come si sommano due livelli sonori in dB provenienti da due sorgenti sonore diverse?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</si>
  <si>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Si sommano normalmente: 70+70=140 dB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</si>
  <si>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Si sommano energeticamente: 70+70= 73 dB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</si>
  <si>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Si sommano le due pressioni sonore, dunque 70+70=76 dB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</si>
  <si>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 valori in dB non si possono sommare perché sono valori in scala logaritmica, e dunque sommarli equivarrebbe a moltiplicarli.</t>
    </r>
  </si>
  <si>
    <t>Cosa si intende per “banda d’ottava” ?</t>
  </si>
  <si>
    <r>
      <t>Ammesse risposte multiple - +2 in caso di risposta esatta, -2 per ciascuna risposta errata</t>
    </r>
    <r>
      <rPr>
        <sz val="9"/>
        <color indexed="8"/>
        <rFont val="Arial"/>
        <family val="2"/>
      </rPr>
      <t xml:space="preserve"> 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</si>
  <si>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Una banda di frequenze ampia 100 Hz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</si>
  <si>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Una banda di frequenze ampia la metà della frequenza di centro banda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</si>
  <si>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Una banda di frequenze ampia 0.707 volte la frequenza di centro banda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</si>
  <si>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Una banda di frequenze in cui la frequenza superiore è doppia di quella inferiore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</si>
  <si>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Una banda di frequenze in cui la frequenza di centro banda è doppia della frequenza di centro banda della banda precedente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</si>
  <si>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Una banda di frequenze la cui ampiezza è definita dalla curva “A”</t>
    </r>
  </si>
  <si>
    <t>Che legame esiste fra lunghezza d’onda della luce, in nm, e colore della luce stessa?</t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</si>
  <si>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Nessun legame, si può avere luce di un certo colore prefissato con varie lunghezze d’onda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</si>
  <si>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Una luce monocromatica è costituita da una sola lunghezza d’onda, che va da 400 nm (violetto) a 800 nm (rosso).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</si>
  <si>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luce è in generale costituita da onde di varia lunghezza d’onda, nell’intervallo compreso fra 380 e 700 nm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</si>
  <si>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lunghezza d’onda della luce è proporzionale alla sua temperatura di colore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</si>
  <si>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lunghezza d’onda della luce definisce il suo indice di resa cromatica</t>
    </r>
  </si>
  <si>
    <t>Quali grandezze possono essere misurate da un luxmetro professionale?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</si>
  <si>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Gli strumenti ad uso professionale misurano unicamente l’illuminamento E in lux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</si>
  <si>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L’illuminamento E in lux e la luminanza in Cd/m</t>
    </r>
    <r>
      <rPr>
        <vertAlign val="superscript"/>
        <sz val="9"/>
        <color indexed="8"/>
        <rFont val="Arial"/>
        <family val="2"/>
      </rPr>
      <t>2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</si>
  <si>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L’illuminamento E in lux, la luminanza in Cd/m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e l’intensità di radiazione solare in W/m</t>
    </r>
    <r>
      <rPr>
        <vertAlign val="superscript"/>
        <sz val="9"/>
        <color indexed="8"/>
        <rFont val="Arial"/>
        <family val="2"/>
      </rPr>
      <t>2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</si>
  <si>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Cambiando la sonda collegata allo strumento, esso può misurare praticamente tutte le grandezze fotometriche, termiche, igrometriche e fluidodinamiche.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</si>
  <si>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 luxmetri professionali si usano per regolare l’esposizione delle foto, e non misurano le grandezze illuminotecniche. Per esse serve un radiometro.</t>
    </r>
  </si>
  <si>
    <t>Se un calibratore produce un livello sonoro pari 90+F dB, quanto vale la pressione sonora?</t>
  </si>
  <si>
    <t>p =</t>
  </si>
  <si>
    <t xml:space="preserve">All’interno di un essiccatoio la temperatura dell’aria è pari a 100+EF °C. </t>
  </si>
  <si>
    <t>Quanto vale la velocità del suono?</t>
  </si>
  <si>
    <t>c =</t>
  </si>
  <si>
    <r>
      <t xml:space="preserve">Calcolare il  flusso  luminoso </t>
    </r>
    <r>
      <rPr>
        <b/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di una lampada, sapendo che essa ha una intensità uniforme in tutte le direzioni, e che essa produce un valore di illuminamento E pari a 200+F*10 Lumen alla distanza di 5+E m. </t>
    </r>
  </si>
  <si>
    <r>
      <t>F</t>
    </r>
    <r>
      <rPr>
        <sz val="9"/>
        <color indexed="8"/>
        <rFont val="Arial"/>
        <family val="2"/>
      </rPr>
      <t xml:space="preserve"> =</t>
    </r>
  </si>
  <si>
    <t xml:space="preserve">Una sorgente luminosa omnidirezionale emette 1000+E*100 Lumen. </t>
  </si>
  <si>
    <t>Calcolare la sua intensità luminosa I.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</si>
  <si>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Si sommano pitagoricamente: 70+70=                              dB</t>
    </r>
  </si>
  <si>
    <t>Esame di Acustica Applicata + Illuminotecnica del 19/02/2016</t>
  </si>
  <si>
    <t>Pa</t>
  </si>
  <si>
    <t>m/s</t>
  </si>
  <si>
    <r>
      <t>I</t>
    </r>
    <r>
      <rPr>
        <b/>
        <i/>
        <sz val="9"/>
        <color indexed="8"/>
        <rFont val="Arial"/>
        <family val="2"/>
      </rPr>
      <t xml:space="preserve"> =</t>
    </r>
  </si>
  <si>
    <r>
      <t>E</t>
    </r>
    <r>
      <rPr>
        <b/>
        <i/>
        <sz val="9"/>
        <color indexed="8"/>
        <rFont val="Arial"/>
        <family val="2"/>
      </rPr>
      <t xml:space="preserve"> =</t>
    </r>
  </si>
  <si>
    <t>lm</t>
  </si>
  <si>
    <r>
      <t xml:space="preserve">Un luxmetro posto sul tetto di una casa misura un valore di E=1000+F*100 Lux. Se la finestra di una stanza della casa ha un fattore di luce diurna </t>
    </r>
    <r>
      <rPr>
        <sz val="9"/>
        <color indexed="8"/>
        <rFont val="Symbol"/>
        <family val="1"/>
      </rPr>
      <t>h</t>
    </r>
    <r>
      <rPr>
        <sz val="9"/>
        <color indexed="8"/>
        <rFont val="Arial"/>
        <family val="2"/>
      </rPr>
      <t xml:space="preserve"> pari al 3+E/10 %, quanto vale l’illuminamento sulla superficie di un tavolo posto al centro della stanza stessa?</t>
    </r>
  </si>
  <si>
    <t>Lp=20*log10(p/prif)</t>
  </si>
  <si>
    <t>c = sqrt(1.41*R*T)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</si>
</sst>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9"/>
      <color indexed="8"/>
      <name val="Arial"/>
      <family val="2"/>
    </font>
    <font>
      <b/>
      <sz val="9"/>
      <color indexed="8"/>
      <name val="Symbol"/>
      <family val="1"/>
    </font>
    <font>
      <sz val="9"/>
      <color indexed="8"/>
      <name val="Symbol"/>
      <family val="1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Wingdings"/>
      <family val="0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 horizontal="left" vertical="center" indent="4"/>
    </xf>
    <xf numFmtId="0" fontId="48" fillId="33" borderId="0" xfId="0" applyFont="1" applyFill="1" applyAlignment="1">
      <alignment horizontal="left" vertical="center" indent="4"/>
    </xf>
    <xf numFmtId="0" fontId="49" fillId="0" borderId="0" xfId="0" applyFont="1" applyAlignment="1">
      <alignment vertical="center"/>
    </xf>
    <xf numFmtId="0" fontId="50" fillId="34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1" fillId="34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2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9</xdr:row>
      <xdr:rowOff>0</xdr:rowOff>
    </xdr:from>
    <xdr:to>
      <xdr:col>4</xdr:col>
      <xdr:colOff>85725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1457325"/>
          <a:ext cx="828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2"/>
  <sheetViews>
    <sheetView tabSelected="1" zoomScale="98" zoomScaleNormal="98" zoomScalePageLayoutView="0" workbookViewId="0" topLeftCell="A34">
      <selection activeCell="A52" sqref="A52"/>
    </sheetView>
  </sheetViews>
  <sheetFormatPr defaultColWidth="9.140625" defaultRowHeight="12.75" customHeight="1"/>
  <cols>
    <col min="1" max="1" width="20.7109375" style="0" customWidth="1"/>
    <col min="2" max="2" width="10.7109375" style="0" customWidth="1"/>
    <col min="4" max="4" width="9.140625" style="0" bestFit="1" customWidth="1"/>
    <col min="5" max="5" width="14.57421875" style="0" customWidth="1"/>
    <col min="7" max="7" width="14.28125" style="0" customWidth="1"/>
  </cols>
  <sheetData>
    <row r="1" ht="12.75" customHeight="1">
      <c r="A1" s="1" t="s">
        <v>48</v>
      </c>
    </row>
    <row r="3" spans="1:2" ht="12.75" customHeight="1">
      <c r="A3" t="s">
        <v>0</v>
      </c>
      <c r="B3" s="2">
        <v>250124</v>
      </c>
    </row>
    <row r="4" spans="4:5" ht="12.75" customHeight="1">
      <c r="D4" s="4"/>
      <c r="E4" s="4"/>
    </row>
    <row r="5" ht="12.75" customHeight="1">
      <c r="A5" s="9" t="s">
        <v>13</v>
      </c>
    </row>
    <row r="6" ht="12.75" customHeight="1">
      <c r="A6" s="10" t="s">
        <v>9</v>
      </c>
    </row>
    <row r="7" ht="12.75" customHeight="1">
      <c r="A7" s="7" t="s">
        <v>14</v>
      </c>
    </row>
    <row r="8" spans="1:6" ht="12.75" customHeight="1">
      <c r="A8" s="8" t="s">
        <v>15</v>
      </c>
      <c r="B8" s="6"/>
      <c r="C8" s="6"/>
      <c r="D8" s="6"/>
      <c r="E8" s="6"/>
      <c r="F8" s="6"/>
    </row>
    <row r="9" ht="12.75" customHeight="1">
      <c r="A9" s="7" t="s">
        <v>16</v>
      </c>
    </row>
    <row r="10" ht="12.75" customHeight="1">
      <c r="A10" s="7" t="s">
        <v>47</v>
      </c>
    </row>
    <row r="11" ht="12.75" customHeight="1">
      <c r="A11" s="7" t="s">
        <v>17</v>
      </c>
    </row>
    <row r="12" ht="12.75" customHeight="1">
      <c r="A12" s="9"/>
    </row>
    <row r="13" ht="12.75" customHeight="1">
      <c r="A13" s="9" t="s">
        <v>18</v>
      </c>
    </row>
    <row r="14" ht="12.75" customHeight="1">
      <c r="A14" s="10" t="s">
        <v>19</v>
      </c>
    </row>
    <row r="15" ht="12.75" customHeight="1">
      <c r="A15" s="7" t="s">
        <v>20</v>
      </c>
    </row>
    <row r="16" ht="12.75" customHeight="1">
      <c r="A16" s="7" t="s">
        <v>21</v>
      </c>
    </row>
    <row r="17" spans="1:10" ht="12.75" customHeight="1">
      <c r="A17" s="8" t="s">
        <v>22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2.75" customHeight="1">
      <c r="A18" s="8" t="s">
        <v>23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12.75" customHeight="1">
      <c r="A19" s="8" t="s">
        <v>24</v>
      </c>
      <c r="B19" s="6"/>
      <c r="C19" s="6"/>
      <c r="D19" s="6"/>
      <c r="E19" s="6"/>
      <c r="F19" s="6"/>
      <c r="G19" s="6"/>
      <c r="H19" s="6"/>
      <c r="I19" s="6"/>
      <c r="J19" s="6"/>
    </row>
    <row r="20" ht="12.75" customHeight="1">
      <c r="A20" s="7" t="s">
        <v>25</v>
      </c>
    </row>
    <row r="21" ht="12.75" customHeight="1">
      <c r="A21" s="7"/>
    </row>
    <row r="22" ht="12.75" customHeight="1">
      <c r="A22" s="9" t="s">
        <v>26</v>
      </c>
    </row>
    <row r="23" ht="12.75" customHeight="1">
      <c r="A23" s="11" t="s">
        <v>19</v>
      </c>
    </row>
    <row r="24" ht="12.75" customHeight="1">
      <c r="A24" s="7" t="s">
        <v>27</v>
      </c>
    </row>
    <row r="25" spans="1:9" ht="12.75" customHeight="1">
      <c r="A25" s="8" t="s">
        <v>28</v>
      </c>
      <c r="B25" s="6"/>
      <c r="C25" s="6"/>
      <c r="D25" s="6"/>
      <c r="E25" s="6"/>
      <c r="F25" s="6"/>
      <c r="G25" s="6"/>
      <c r="H25" s="6"/>
      <c r="I25" s="6"/>
    </row>
    <row r="26" spans="1:9" ht="12.75" customHeight="1">
      <c r="A26" s="8" t="s">
        <v>29</v>
      </c>
      <c r="B26" s="6"/>
      <c r="C26" s="6"/>
      <c r="D26" s="6"/>
      <c r="E26" s="6"/>
      <c r="F26" s="6"/>
      <c r="G26" s="6"/>
      <c r="H26" s="6"/>
      <c r="I26" s="6"/>
    </row>
    <row r="27" ht="12.75" customHeight="1">
      <c r="A27" s="7" t="s">
        <v>30</v>
      </c>
    </row>
    <row r="28" ht="12.75" customHeight="1">
      <c r="A28" s="7" t="s">
        <v>31</v>
      </c>
    </row>
    <row r="29" ht="12.75" customHeight="1">
      <c r="A29" s="9"/>
    </row>
    <row r="30" ht="12.75" customHeight="1">
      <c r="A30" s="9" t="s">
        <v>32</v>
      </c>
    </row>
    <row r="31" ht="12.75" customHeight="1">
      <c r="A31" s="10" t="s">
        <v>9</v>
      </c>
    </row>
    <row r="32" ht="12.75" customHeight="1">
      <c r="A32" s="7" t="s">
        <v>33</v>
      </c>
    </row>
    <row r="33" ht="12.75" customHeight="1">
      <c r="A33" s="7" t="s">
        <v>34</v>
      </c>
    </row>
    <row r="34" ht="12.75" customHeight="1">
      <c r="A34" s="7" t="s">
        <v>35</v>
      </c>
    </row>
    <row r="35" spans="1:12" ht="12.75" customHeight="1">
      <c r="A35" s="8" t="s">
        <v>36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ht="12.75" customHeight="1">
      <c r="A36" s="7" t="s">
        <v>37</v>
      </c>
    </row>
    <row r="37" ht="12.75" customHeight="1">
      <c r="A37" s="9"/>
    </row>
    <row r="38" spans="1:6" ht="12.75" customHeight="1">
      <c r="A38" s="9" t="s">
        <v>10</v>
      </c>
      <c r="F38" t="s">
        <v>55</v>
      </c>
    </row>
    <row r="39" ht="12.75" customHeight="1">
      <c r="A39" s="12" t="s">
        <v>38</v>
      </c>
    </row>
    <row r="40" spans="1:8" ht="12.75" customHeight="1">
      <c r="A40" s="11" t="s">
        <v>11</v>
      </c>
      <c r="F40" s="9" t="s">
        <v>39</v>
      </c>
      <c r="G40" s="16">
        <f>0.00002*10^((90+F)/20)</f>
        <v>1.002374467254546</v>
      </c>
      <c r="H40" s="3" t="s">
        <v>49</v>
      </c>
    </row>
    <row r="41" spans="1:6" ht="12.75" customHeight="1">
      <c r="A41" s="11"/>
      <c r="F41" t="s">
        <v>56</v>
      </c>
    </row>
    <row r="42" spans="1:6" ht="12.75" customHeight="1">
      <c r="A42" s="12" t="s">
        <v>40</v>
      </c>
      <c r="F42" s="13" t="s">
        <v>41</v>
      </c>
    </row>
    <row r="43" spans="1:8" ht="12.75" customHeight="1">
      <c r="A43" s="11" t="s">
        <v>11</v>
      </c>
      <c r="F43" s="9" t="s">
        <v>42</v>
      </c>
      <c r="G43" s="15">
        <f>SQRT(1.41*287*(273+100+E*10+F))</f>
        <v>400.8166538456205</v>
      </c>
      <c r="H43" s="3" t="s">
        <v>50</v>
      </c>
    </row>
    <row r="44" ht="12.75" customHeight="1">
      <c r="A44" s="11"/>
    </row>
    <row r="45" ht="12.75" customHeight="1">
      <c r="A45" s="12" t="s">
        <v>43</v>
      </c>
    </row>
    <row r="46" spans="1:8" ht="12.75" customHeight="1">
      <c r="A46" s="11" t="s">
        <v>11</v>
      </c>
      <c r="F46" s="14" t="s">
        <v>44</v>
      </c>
      <c r="G46" s="17">
        <f>(200+F*10)*4*PI()*(5+E)^2</f>
        <v>147780.51842486387</v>
      </c>
      <c r="H46" s="3" t="s">
        <v>53</v>
      </c>
    </row>
    <row r="47" ht="12.75" customHeight="1">
      <c r="A47" s="13"/>
    </row>
    <row r="48" spans="1:6" ht="12.75" customHeight="1">
      <c r="A48" s="13" t="s">
        <v>45</v>
      </c>
      <c r="F48" s="12" t="s">
        <v>46</v>
      </c>
    </row>
    <row r="49" spans="1:8" ht="12.75" customHeight="1">
      <c r="A49" s="11" t="s">
        <v>11</v>
      </c>
      <c r="F49" s="9" t="s">
        <v>51</v>
      </c>
      <c r="G49" s="15">
        <f>(1000+E*100)/4/PI()</f>
        <v>95.4929658551372</v>
      </c>
      <c r="H49" s="3" t="s">
        <v>8</v>
      </c>
    </row>
    <row r="51" ht="12.75" customHeight="1">
      <c r="A51" s="12" t="s">
        <v>54</v>
      </c>
    </row>
    <row r="52" spans="1:8" ht="12.75" customHeight="1">
      <c r="A52" s="11" t="s">
        <v>11</v>
      </c>
      <c r="F52" s="9" t="s">
        <v>52</v>
      </c>
      <c r="G52" s="3">
        <f>(1000+F*100)*(3+E/10)/100</f>
        <v>44.8</v>
      </c>
      <c r="H52" s="3" t="s">
        <v>12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zoomScalePageLayoutView="0" workbookViewId="0" topLeftCell="A1">
      <selection activeCell="A9" sqref="A9:IV52"/>
    </sheetView>
  </sheetViews>
  <sheetFormatPr defaultColWidth="9.140625" defaultRowHeight="12.75" customHeight="1"/>
  <cols>
    <col min="1" max="1" width="13.7109375" style="0" customWidth="1"/>
    <col min="2" max="2" width="12.28125" style="0" bestFit="1" customWidth="1"/>
    <col min="4" max="4" width="10.28125" style="0" customWidth="1"/>
    <col min="5" max="5" width="12.28125" style="0" bestFit="1" customWidth="1"/>
    <col min="9" max="9" width="11.28125" style="0" customWidth="1"/>
    <col min="10" max="10" width="12.28125" style="0" bestFit="1" customWidth="1"/>
  </cols>
  <sheetData>
    <row r="1" spans="1:2" ht="12.75" customHeight="1">
      <c r="A1" s="3" t="s">
        <v>0</v>
      </c>
      <c r="B1" s="3">
        <f>Principale!B3</f>
        <v>250124</v>
      </c>
    </row>
    <row r="2" spans="1:2" ht="12.75" customHeight="1">
      <c r="A2" t="s">
        <v>1</v>
      </c>
      <c r="B2">
        <f>INT(B1/100000)</f>
        <v>2</v>
      </c>
    </row>
    <row r="3" spans="1:2" ht="12.75" customHeight="1">
      <c r="A3" t="s">
        <v>2</v>
      </c>
      <c r="B3">
        <f>INT((B1-B2*100000)/10000)</f>
        <v>5</v>
      </c>
    </row>
    <row r="4" spans="1:5" ht="12.75" customHeight="1">
      <c r="A4" t="s">
        <v>3</v>
      </c>
      <c r="B4">
        <f>INT((B1-B2*100000-B3*10000)/1000)</f>
        <v>0</v>
      </c>
      <c r="D4" s="5" t="s">
        <v>7</v>
      </c>
      <c r="E4">
        <f>E*10+F</f>
        <v>24</v>
      </c>
    </row>
    <row r="5" spans="1:2" ht="12.75" customHeight="1">
      <c r="A5" t="s">
        <v>4</v>
      </c>
      <c r="B5">
        <f>INT((B1-B2*100000-B3*10000-B4*1000)/100)</f>
        <v>1</v>
      </c>
    </row>
    <row r="6" spans="1:2" ht="12.75" customHeight="1">
      <c r="A6" t="s">
        <v>5</v>
      </c>
      <c r="B6">
        <f>INT((B1-B2*100000-B3*10000-B4*1000-B5*100)/10)</f>
        <v>2</v>
      </c>
    </row>
    <row r="7" spans="1:4" ht="12.75" customHeight="1">
      <c r="A7" t="s">
        <v>6</v>
      </c>
      <c r="B7">
        <f>INT((B1-B2*100000-B3*10000-B4*1000-B5*100-B6*10))</f>
        <v>4</v>
      </c>
      <c r="D7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2016-02-19T11:20:02Z</dcterms:modified>
  <cp:category/>
  <cp:version/>
  <cp:contentType/>
  <cp:contentStatus/>
</cp:coreProperties>
</file>