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Farina\My Documents\Esami\07-07-2017\"/>
    </mc:Choice>
  </mc:AlternateContent>
  <bookViews>
    <workbookView xWindow="10320" yWindow="0" windowWidth="9192" windowHeight="6252"/>
  </bookViews>
  <sheets>
    <sheet name="Acustica ed Illuminotecnica" sheetId="1" r:id="rId1"/>
  </sheets>
  <externalReferences>
    <externalReference r:id="rId2"/>
  </externalReferences>
  <definedNames>
    <definedName name="_Cir1">#REF!</definedName>
    <definedName name="_Cir2">#REF!</definedName>
    <definedName name="_Cir3">#REF!</definedName>
    <definedName name="_Cir4">#REF!</definedName>
    <definedName name="_Cir5">#REF!</definedName>
    <definedName name="_Cir6">#REF!</definedName>
    <definedName name="_Crr2">#REF!</definedName>
    <definedName name="_Crr3">#REF!</definedName>
    <definedName name="_Crr4">#REF!</definedName>
    <definedName name="_Lam1">#REF!</definedName>
    <definedName name="_Lam2">#REF!</definedName>
    <definedName name="_Lam3">#REF!</definedName>
    <definedName name="_Lam4">#REF!</definedName>
    <definedName name="_Lam5">#REF!</definedName>
    <definedName name="_Lam6">#REF!</definedName>
    <definedName name="_LL1">#REF!</definedName>
    <definedName name="_Lp1">#REF!</definedName>
    <definedName name="_Lp2">#REF!</definedName>
    <definedName name="_MA1">#REF!</definedName>
    <definedName name="_Ni1">#REF!</definedName>
    <definedName name="_Ni2">#REF!</definedName>
    <definedName name="_Ni3">#REF!</definedName>
    <definedName name="_Ni4">#REF!</definedName>
    <definedName name="_Ni5">#REF!</definedName>
    <definedName name="_Ni6">#REF!</definedName>
    <definedName name="_Phi1">#REF!</definedName>
    <definedName name="_Phi2">#REF!</definedName>
    <definedName name="_Pr1">#REF!</definedName>
    <definedName name="_Pr2">#REF!</definedName>
    <definedName name="_Pr3">#REF!</definedName>
    <definedName name="_Pr4">#REF!</definedName>
    <definedName name="_Pr5">#REF!</definedName>
    <definedName name="_Pr6">#REF!</definedName>
    <definedName name="_Ps1">#REF!</definedName>
    <definedName name="_Ps2">#REF!</definedName>
    <definedName name="_Re1">#REF!</definedName>
    <definedName name="_Re2">#REF!</definedName>
    <definedName name="_Re3">#REF!</definedName>
    <definedName name="_Re4">#REF!</definedName>
    <definedName name="_Re5">#REF!</definedName>
    <definedName name="_RT1">#REF!</definedName>
    <definedName name="_RT2">#REF!</definedName>
    <definedName name="_Tit1">#REF!</definedName>
    <definedName name="_TT1">#REF!</definedName>
    <definedName name="_TT2">#REF!</definedName>
    <definedName name="_UU1">#REF!</definedName>
    <definedName name="_UU2">#REF!</definedName>
    <definedName name="_UU3">#REF!</definedName>
    <definedName name="_UU4">#REF!</definedName>
    <definedName name="_UU5">#REF!</definedName>
    <definedName name="_Vol2">#REF!</definedName>
    <definedName name="_xx1">#REF!</definedName>
    <definedName name="_xx2">#REF!</definedName>
    <definedName name="A">'Acustica ed Illuminotecnica'!$P$9</definedName>
    <definedName name="AA">#REF!</definedName>
    <definedName name="AB">#REF!</definedName>
    <definedName name="B">'Acustica ed Illuminotecnica'!$P$10</definedName>
    <definedName name="BB">#REF!</definedName>
    <definedName name="CC">'Acustica ed Illuminotecnica'!$P$11</definedName>
    <definedName name="CCC">'Acustica ed Illuminotecnica'!#REF!</definedName>
    <definedName name="CD">#REF!</definedName>
    <definedName name="COP">'Acustica ed Illuminotecnica'!#REF!</definedName>
    <definedName name="cp">'Acustica ed Illuminotecnica'!#REF!</definedName>
    <definedName name="cpa">#REF!</definedName>
    <definedName name="cvn">#REF!</definedName>
    <definedName name="cvo">#REF!</definedName>
    <definedName name="Cx">#REF!</definedName>
    <definedName name="D">'Acustica ed Illuminotecnica'!$P$12</definedName>
    <definedName name="DD">#REF!</definedName>
    <definedName name="Delta">#REF!</definedName>
    <definedName name="Deltap">#REF!</definedName>
    <definedName name="DeltaV">#REF!</definedName>
    <definedName name="Diam">#REF!</definedName>
    <definedName name="Diam1">#REF!</definedName>
    <definedName name="Diam2">#REF!</definedName>
    <definedName name="Dp">#REF!</definedName>
    <definedName name="E">'Acustica ed Illuminotecnica'!$P$13</definedName>
    <definedName name="EE">#REF!</definedName>
    <definedName name="EF">#REF!</definedName>
    <definedName name="F">'Acustica ed Illuminotecnica'!$P$14</definedName>
    <definedName name="FF">#REF!</definedName>
    <definedName name="fr">'Acustica ed Illuminotecnica'!#REF!</definedName>
    <definedName name="freq">#REF!</definedName>
    <definedName name="hconv">#REF!</definedName>
    <definedName name="I">'Acustica ed Illuminotecnica'!#REF!</definedName>
    <definedName name="Ktot">#REF!</definedName>
    <definedName name="L">#REF!</definedName>
    <definedName name="lambda1">#REF!</definedName>
    <definedName name="lambda2">#REF!</definedName>
    <definedName name="lambda3">#REF!</definedName>
    <definedName name="Ldir">#REF!</definedName>
    <definedName name="Lep">#REF!</definedName>
    <definedName name="Leq">#REF!</definedName>
    <definedName name="LProsa">#REF!</definedName>
    <definedName name="Lw">#REF!</definedName>
    <definedName name="Lw1m">#REF!</definedName>
    <definedName name="M">'Acustica ed Illuminotecnica'!#REF!</definedName>
    <definedName name="Ma">#REF!</definedName>
    <definedName name="Maria">'Acustica ed Illuminotecnica'!#REF!</definedName>
    <definedName name="mat">'Acustica ed Illuminotecnica'!$B$3</definedName>
    <definedName name="matt">#REF!</definedName>
    <definedName name="Mavio">#REF!</definedName>
    <definedName name="Mn">#REF!</definedName>
    <definedName name="Mo">#REF!</definedName>
    <definedName name="Mtot">#REF!</definedName>
    <definedName name="mu">#REF!</definedName>
    <definedName name="Niacqua">#REF!</definedName>
    <definedName name="niaria">#REF!</definedName>
    <definedName name="Nices">#REF!</definedName>
    <definedName name="Nstud">'Acustica ed Illuminotecnica'!#REF!</definedName>
    <definedName name="p">#REF!</definedName>
    <definedName name="Phifin">#REF!</definedName>
    <definedName name="Pn">#REF!</definedName>
    <definedName name="Po">#REF!</definedName>
    <definedName name="Portata">#REF!</definedName>
    <definedName name="Psfin">#REF!</definedName>
    <definedName name="Q">'Acustica ed Illuminotecnica'!#REF!</definedName>
    <definedName name="Qm">#REF!</definedName>
    <definedName name="Qpunto">'Acustica ed Illuminotecnica'!#REF!</definedName>
    <definedName name="QQ">#REF!</definedName>
    <definedName name="Qscamb">#REF!</definedName>
    <definedName name="Raria">#REF!</definedName>
    <definedName name="Rho">'Acustica ed Illuminotecnica'!#REF!</definedName>
    <definedName name="Rhoa">#REF!</definedName>
    <definedName name="RhoL">#REF!</definedName>
    <definedName name="RhoS">#REF!</definedName>
    <definedName name="RR">'Acustica ed Illuminotecnica'!#REF!</definedName>
    <definedName name="rrr">#REF!</definedName>
    <definedName name="rrrr">[1]Calcoli!$G$29</definedName>
    <definedName name="Rtot">#REF!</definedName>
    <definedName name="s">'Acustica ed Illuminotecnica'!#REF!</definedName>
    <definedName name="schj">#REF!</definedName>
    <definedName name="Sdiv">#REF!</definedName>
    <definedName name="Sigma">'Acustica ed Illuminotecnica'!#REF!</definedName>
    <definedName name="spess1">#REF!</definedName>
    <definedName name="spess2">#REF!</definedName>
    <definedName name="spess3">#REF!</definedName>
    <definedName name="T">'Acustica ed Illuminotecnica'!#REF!</definedName>
    <definedName name="Ta">#REF!</definedName>
    <definedName name="Tar">#REF!</definedName>
    <definedName name="Taria">#REF!</definedName>
    <definedName name="Tfin">#REF!</definedName>
    <definedName name="Tin">#REF!</definedName>
    <definedName name="Tinf">#REF!</definedName>
    <definedName name="Tiniz">#REF!</definedName>
    <definedName name="Titolo1">#REF!</definedName>
    <definedName name="Tmed1">#REF!</definedName>
    <definedName name="Tmed2">#REF!</definedName>
    <definedName name="Tmed3">#REF!</definedName>
    <definedName name="Tmed4">#REF!</definedName>
    <definedName name="Tmed5">#REF!</definedName>
    <definedName name="Tmed6">#REF!</definedName>
    <definedName name="Tn">#REF!</definedName>
    <definedName name="To">#REF!</definedName>
    <definedName name="Tout">#REF!</definedName>
    <definedName name="Tp">#REF!</definedName>
    <definedName name="Ua">#REF!</definedName>
    <definedName name="Ufin">#REF!</definedName>
    <definedName name="V">'Acustica ed Illuminotecnica'!#REF!</definedName>
    <definedName name="Vfin">#REF!</definedName>
    <definedName name="Vn">#REF!</definedName>
    <definedName name="Vo">#REF!</definedName>
    <definedName name="Vol">#REF!</definedName>
    <definedName name="W">'Acustica ed Illuminotecnica'!#REF!</definedName>
    <definedName name="XX">#REF!</definedName>
    <definedName name="XXX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P8" i="1" l="1"/>
  <c r="P9" i="1" l="1"/>
  <c r="P10" i="1" s="1"/>
  <c r="P11" i="1" l="1"/>
  <c r="P12" i="1" s="1"/>
  <c r="P13" i="1" l="1"/>
  <c r="K53" i="1" s="1"/>
  <c r="P14" i="1" l="1"/>
  <c r="F50" i="1" l="1"/>
  <c r="I54" i="1"/>
  <c r="J40" i="1"/>
  <c r="F41" i="1" s="1"/>
  <c r="I45" i="1"/>
  <c r="F46" i="1" s="1"/>
</calcChain>
</file>

<file path=xl/sharedStrings.xml><?xml version="1.0" encoding="utf-8"?>
<sst xmlns="http://schemas.openxmlformats.org/spreadsheetml/2006/main" count="63" uniqueCount="55">
  <si>
    <t>Matricola</t>
  </si>
  <si>
    <t>A</t>
  </si>
  <si>
    <t>B</t>
  </si>
  <si>
    <t>C</t>
  </si>
  <si>
    <t>D</t>
  </si>
  <si>
    <t>E</t>
  </si>
  <si>
    <t>F</t>
  </si>
  <si>
    <t>La risposta deve contenere numero ed unità di misura, separati da uno spazio</t>
  </si>
  <si>
    <t>Esercizi (3 pt. cadauno se giusti, 0 pt. se errati o non fatti)</t>
  </si>
  <si>
    <t>Acustica Applicata ed Iluminotecnica (ADI) - 23/06/2017</t>
  </si>
  <si>
    <r>
      <t>1)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9"/>
        <color rgb="FF000000"/>
        <rFont val="Arial"/>
        <family val="2"/>
      </rPr>
      <t>Una strada produce un livello sonoro di 70 dB(A) alla distanza di 10m.  A che distanza troverò un livello sonoro ridotto di 6 dB, e dunque pari a a 64 dB(A)?</t>
    </r>
  </si>
  <si>
    <t>Una sola risposta, se esatta dà +4, se errata dà -4</t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</si>
  <si>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Ad una distanza doppia (20m)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</si>
  <si>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Ad una distanza quadrupla (40m)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</si>
  <si>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Ad una distanza sestupla (60m)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</si>
  <si>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Ad una distanza ottupla (80m)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</si>
  <si>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Ad una distanza decupla (100m)</t>
    </r>
  </si>
  <si>
    <r>
      <t>2) Cosa è il livello sonoro equivalente L</t>
    </r>
    <r>
      <rPr>
        <b/>
        <vertAlign val="subscript"/>
        <sz val="9"/>
        <color rgb="FF000000"/>
        <rFont val="Arial"/>
        <family val="2"/>
      </rPr>
      <t>a,eq</t>
    </r>
    <r>
      <rPr>
        <b/>
        <sz val="9"/>
        <color rgb="FF000000"/>
        <rFont val="Arial"/>
        <family val="2"/>
      </rPr>
      <t xml:space="preserve"> ?</t>
    </r>
  </si>
  <si>
    <r>
      <t>Ammesse risposte multiple - +3 in caso di risposta esatta, -3 per ciascuna risposta errata</t>
    </r>
    <r>
      <rPr>
        <sz val="9"/>
        <color rgb="FF000000"/>
        <rFont val="Arial"/>
        <family val="2"/>
      </rPr>
      <t xml:space="preserve"> 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</si>
  <si>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la media energetica nel tempo dei valori istantanei di livello sonoro ponderato “A”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</si>
  <si>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la media lineare nel tempo dei valori istantanei di livello sonoro ponderato “A”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</si>
  <si>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la media energetica nel tempo dei valori istantanei di livello sonoro lineare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</si>
  <si>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la grandezza utilizzata per verificare il rispetto dei limiti di rumorosità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</si>
  <si>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la grandezza misurata da un fonometro integratore di precisione</t>
    </r>
  </si>
  <si>
    <t>3) Cosa si intende per brillanza di una sorgente luminosa, come lo schermo di un computer?</t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</si>
  <si>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la potenza luminosa emessa divisa per la superficie (W/m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)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</si>
  <si>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il flusso luminoso emesso diviso per la superficie della sorgente luminosa (Lumen/m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)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</si>
  <si>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il flusso luminoso emesso diviso per l’angolo solido di emissione (Lumen/sterad)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</si>
  <si>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il rapporto fra l’intensità luminosa emessa e la superficie apparente della sorgente nella direzione di osservazione (cd/m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 xml:space="preserve">) 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</si>
  <si>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il rapporto fra l’intensità luminosa emessa e la superficie della sorgente (cd/m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 xml:space="preserve">) </t>
    </r>
  </si>
  <si>
    <r>
      <t xml:space="preserve">4) Cosa si intende per coefficiente di riflessione medio </t>
    </r>
    <r>
      <rPr>
        <b/>
        <sz val="9"/>
        <color rgb="FF000000"/>
        <rFont val="Symbol"/>
        <family val="1"/>
        <charset val="2"/>
      </rPr>
      <t>r</t>
    </r>
    <r>
      <rPr>
        <b/>
        <sz val="9"/>
        <color rgb="FF000000"/>
        <rFont val="Arial"/>
        <family val="2"/>
      </rPr>
      <t xml:space="preserve"> delle superfici di un locale illuminato naturalmente?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</si>
  <si>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un numero compreso fra 0 e 100 che dice quanto lo spettro della luce è simile allo spettro solare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</si>
  <si>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il rapporto fra l’intensità luminosa misurata all’interno di un locale e l’intensità luminosa misurata sul tetto, con cielo coperto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</si>
  <si>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il valore medio aritmetico dei coeff. di riflessione di pareti, pavimento e soffitto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</si>
  <si>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il valore medio pesato dei coeff. di riflessione di pareti, pavimento e soffitto, usando le aree come fattori di peso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</si>
  <si>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un valore tabellato in funzione delle caratteristiche del vetro utilizzato per le finestre.</t>
    </r>
  </si>
  <si>
    <r>
      <t>5) Una parete ha una densita’ di 800+F*100 kg/m</t>
    </r>
    <r>
      <rPr>
        <b/>
        <vertAlign val="superscript"/>
        <sz val="9"/>
        <color rgb="FF000000"/>
        <rFont val="Arial"/>
        <family val="2"/>
      </rPr>
      <t>3</t>
    </r>
    <r>
      <rPr>
        <b/>
        <sz val="9"/>
        <color rgb="FF000000"/>
        <rFont val="Arial"/>
        <family val="2"/>
      </rPr>
      <t xml:space="preserve"> ed e’ spessa 20+E cm. Determinare il suo potere fonoisolante R alla frequenza di 500 Hz.</t>
    </r>
  </si>
  <si>
    <r>
      <t>6) Entro un ambiente chiuso il tempo di riverberazione era pari a T</t>
    </r>
    <r>
      <rPr>
        <b/>
        <vertAlign val="subscript"/>
        <sz val="9"/>
        <color rgb="FF000000"/>
        <rFont val="Arial"/>
        <family val="2"/>
      </rPr>
      <t>1</t>
    </r>
    <r>
      <rPr>
        <b/>
        <sz val="9"/>
        <color rgb="FF000000"/>
        <rFont val="Arial"/>
        <family val="2"/>
      </rPr>
      <t xml:space="preserve"> = 3+F/2 s.</t>
    </r>
  </si>
  <si>
    <r>
      <t>Dopo l’installazione di pannelli fonoassorbenti, il livello sonoro medio del campo riverberante si è ridotto di 6 dB. Quanto vale ora il tempo di riverberazione T</t>
    </r>
    <r>
      <rPr>
        <b/>
        <vertAlign val="subscript"/>
        <sz val="9"/>
        <color rgb="FF000000"/>
        <rFont val="Arial"/>
        <family val="2"/>
      </rPr>
      <t>2</t>
    </r>
    <r>
      <rPr>
        <b/>
        <sz val="9"/>
        <color rgb="FF000000"/>
        <rFont val="Arial"/>
        <family val="2"/>
      </rPr>
      <t>?</t>
    </r>
  </si>
  <si>
    <t>7) Calcolare la apertura angolare del fascio di una torcia elettrica sapendo che la sua lampadina produce 200+F*10 Lumen e che entro tale fascio si ha una intensita’ luminosa pari a 100.000+E*10000 Cd.</t>
  </si>
  <si>
    <r>
      <t xml:space="preserve">8) I vecchi serramenti di un locale scolastico (che avevano </t>
    </r>
    <r>
      <rPr>
        <b/>
        <sz val="9"/>
        <color rgb="FF000000"/>
        <rFont val="Symbol"/>
        <family val="1"/>
        <charset val="2"/>
      </rPr>
      <t>t</t>
    </r>
    <r>
      <rPr>
        <b/>
        <sz val="9"/>
        <color rgb="FF000000"/>
        <rFont val="Arial"/>
        <family val="2"/>
      </rPr>
      <t xml:space="preserve">=0.95) vengono sostituiti con moderni vetrocamera ad alto isolamento termico, ma il loro coefficiente di trasmissione della luce </t>
    </r>
    <r>
      <rPr>
        <b/>
        <sz val="9"/>
        <color rgb="FF000000"/>
        <rFont val="Symbol"/>
        <family val="1"/>
        <charset val="2"/>
      </rPr>
      <t>t</t>
    </r>
    <r>
      <rPr>
        <b/>
        <sz val="9"/>
        <color rgb="FF000000"/>
        <rFont val="Arial"/>
        <family val="2"/>
      </rPr>
      <t xml:space="preserve"> risulta pari a 0.6+E/30. Sapendo che la superficie vetrata di partenza era pari a 10+F m</t>
    </r>
    <r>
      <rPr>
        <b/>
        <vertAlign val="superscript"/>
        <sz val="9"/>
        <color rgb="FF000000"/>
        <rFont val="Arial"/>
        <family val="2"/>
      </rPr>
      <t>2</t>
    </r>
    <r>
      <rPr>
        <b/>
        <sz val="9"/>
        <color rgb="FF000000"/>
        <rFont val="Arial"/>
        <family val="2"/>
      </rPr>
      <t>, calcolare la nuova superficie vetrata che manterrebbe invariato il fattore medio di luce diurna.</t>
    </r>
  </si>
  <si>
    <t>Sigma = rho*s =</t>
  </si>
  <si>
    <t>kg/m2</t>
  </si>
  <si>
    <r>
      <t>R</t>
    </r>
    <r>
      <rPr>
        <sz val="9"/>
        <color rgb="FF000000"/>
        <rFont val="Arial"/>
        <family val="2"/>
      </rPr>
      <t xml:space="preserve"> = 20*log10(sigma*f)-44 =</t>
    </r>
  </si>
  <si>
    <t>dB</t>
  </si>
  <si>
    <t>T1 =</t>
  </si>
  <si>
    <t>s</t>
  </si>
  <si>
    <r>
      <t>T</t>
    </r>
    <r>
      <rPr>
        <b/>
        <vertAlign val="sub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 xml:space="preserve"> = T1/4 =</t>
    </r>
  </si>
  <si>
    <t>sterad</t>
  </si>
  <si>
    <r>
      <t>W</t>
    </r>
    <r>
      <rPr>
        <b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= PHI / I =</t>
    </r>
  </si>
  <si>
    <t>Tau_2 =</t>
  </si>
  <si>
    <t>A_1 =</t>
  </si>
  <si>
    <t>m2</t>
  </si>
  <si>
    <r>
      <t>A2</t>
    </r>
    <r>
      <rPr>
        <i/>
        <sz val="9"/>
        <color rgb="FF000000"/>
        <rFont val="Arial"/>
        <family val="2"/>
      </rPr>
      <t xml:space="preserve"> = A1 * Tau_1/Tau_2</t>
    </r>
  </si>
  <si>
    <t>Tau_1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</si>
</sst>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1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sz val="9"/>
      <color rgb="FF000000"/>
      <name val="Wingdings"/>
      <charset val="2"/>
    </font>
    <font>
      <sz val="7"/>
      <color rgb="FF000000"/>
      <name val="Times New Roman"/>
      <family val="1"/>
    </font>
    <font>
      <sz val="10"/>
      <name val="Arial"/>
      <family val="2"/>
    </font>
    <font>
      <b/>
      <sz val="9"/>
      <color rgb="FF000000"/>
      <name val="Symbol"/>
      <family val="1"/>
      <charset val="2"/>
    </font>
    <font>
      <vertAlign val="superscript"/>
      <sz val="9"/>
      <color rgb="FF000000"/>
      <name val="Arial"/>
      <family val="2"/>
    </font>
    <font>
      <b/>
      <sz val="7"/>
      <color rgb="FF000000"/>
      <name val="Times New Roman"/>
      <family val="1"/>
    </font>
    <font>
      <b/>
      <vertAlign val="subscript"/>
      <sz val="9"/>
      <color rgb="FF000000"/>
      <name val="Arial"/>
      <family val="2"/>
    </font>
    <font>
      <b/>
      <vertAlign val="superscript"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4"/>
    </xf>
    <xf numFmtId="0" fontId="3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 indent="4"/>
    </xf>
    <xf numFmtId="0" fontId="1" fillId="0" borderId="0" xfId="0" applyFont="1"/>
    <xf numFmtId="0" fontId="0" fillId="2" borderId="0" xfId="0" applyFill="1"/>
    <xf numFmtId="0" fontId="0" fillId="0" borderId="0" xfId="0" applyFill="1"/>
    <xf numFmtId="0" fontId="4" fillId="3" borderId="0" xfId="0" applyFont="1" applyFill="1" applyAlignment="1">
      <alignment vertical="center"/>
    </xf>
    <xf numFmtId="0" fontId="7" fillId="0" borderId="0" xfId="1"/>
    <xf numFmtId="0" fontId="3" fillId="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4" fillId="3" borderId="0" xfId="0" applyFont="1" applyFill="1" applyAlignment="1">
      <alignment horizontal="left" vertical="center" indent="1"/>
    </xf>
    <xf numFmtId="0" fontId="0" fillId="3" borderId="0" xfId="0" applyFill="1" applyAlignment="1">
      <alignment vertical="center"/>
    </xf>
    <xf numFmtId="168" fontId="1" fillId="0" borderId="0" xfId="0" applyNumberFormat="1" applyFont="1"/>
    <xf numFmtId="0" fontId="4" fillId="3" borderId="0" xfId="0" applyFont="1" applyFill="1" applyAlignment="1">
      <alignment horizontal="left" vertical="center" indent="15"/>
    </xf>
    <xf numFmtId="0" fontId="3" fillId="0" borderId="0" xfId="0" applyFont="1" applyAlignment="1">
      <alignment vertical="center" wrapText="1"/>
    </xf>
    <xf numFmtId="0" fontId="0" fillId="0" borderId="0" xfId="0" applyAlignment="1"/>
    <xf numFmtId="2" fontId="1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ina/My%20Documents/Esami/59%20-%20Esame%20di%20Fisica%20Tecnica%20del%207%20lugl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e"/>
      <sheetName val="Calcoli"/>
      <sheetName val="Proprietà_H2O"/>
      <sheetName val="Graf_prop_H2O"/>
      <sheetName val="Cr"/>
      <sheetName val="Grafico_Cr"/>
      <sheetName val="Ps"/>
      <sheetName val="Grafico_Ps"/>
      <sheetName val="Ni"/>
      <sheetName val="Grafico_Ni"/>
    </sheetNames>
    <sheetDataSet>
      <sheetData sheetId="0"/>
      <sheetData sheetId="1">
        <row r="29">
          <cell r="G29">
            <v>19230.76923076923</v>
          </cell>
        </row>
      </sheetData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95" zoomScaleNormal="95" workbookViewId="0">
      <selection activeCell="B56" sqref="B56"/>
    </sheetView>
  </sheetViews>
  <sheetFormatPr defaultRowHeight="13.2" x14ac:dyDescent="0.25"/>
  <cols>
    <col min="2" max="2" width="10" bestFit="1" customWidth="1"/>
  </cols>
  <sheetData>
    <row r="1" spans="1:16" x14ac:dyDescent="0.25">
      <c r="A1" s="6" t="s">
        <v>9</v>
      </c>
      <c r="B1" s="6"/>
    </row>
    <row r="2" spans="1:16" x14ac:dyDescent="0.25">
      <c r="A2" s="6"/>
      <c r="B2" s="6"/>
    </row>
    <row r="3" spans="1:16" x14ac:dyDescent="0.25">
      <c r="A3" s="6" t="s">
        <v>0</v>
      </c>
      <c r="B3" s="6">
        <v>250166</v>
      </c>
    </row>
    <row r="4" spans="1:16" s="8" customFormat="1" x14ac:dyDescent="0.25"/>
    <row r="5" spans="1:16" s="8" customFormat="1" x14ac:dyDescent="0.25">
      <c r="A5" s="13" t="s">
        <v>10</v>
      </c>
      <c r="B5"/>
      <c r="C5"/>
    </row>
    <row r="6" spans="1:16" s="8" customFormat="1" x14ac:dyDescent="0.25">
      <c r="A6" s="14" t="s">
        <v>11</v>
      </c>
      <c r="B6"/>
      <c r="C6"/>
    </row>
    <row r="7" spans="1:16" s="8" customFormat="1" x14ac:dyDescent="0.25">
      <c r="A7" s="3" t="s">
        <v>12</v>
      </c>
      <c r="B7"/>
      <c r="C7"/>
    </row>
    <row r="8" spans="1:16" s="8" customFormat="1" x14ac:dyDescent="0.25">
      <c r="A8" s="5" t="s">
        <v>13</v>
      </c>
      <c r="B8" s="7"/>
      <c r="C8" s="7"/>
      <c r="D8" s="7"/>
      <c r="O8" s="10" t="s">
        <v>0</v>
      </c>
      <c r="P8" s="10">
        <f>mat</f>
        <v>250166</v>
      </c>
    </row>
    <row r="9" spans="1:16" s="8" customFormat="1" x14ac:dyDescent="0.25">
      <c r="A9" s="3" t="s">
        <v>14</v>
      </c>
      <c r="B9"/>
      <c r="C9"/>
      <c r="O9" s="10" t="s">
        <v>1</v>
      </c>
      <c r="P9" s="10">
        <f>INT(P8/100000)</f>
        <v>2</v>
      </c>
    </row>
    <row r="10" spans="1:16" x14ac:dyDescent="0.25">
      <c r="A10" s="3" t="s">
        <v>15</v>
      </c>
      <c r="O10" s="10" t="s">
        <v>2</v>
      </c>
      <c r="P10" s="10">
        <f>INT((P8-P9*100000)/10000)</f>
        <v>5</v>
      </c>
    </row>
    <row r="11" spans="1:16" x14ac:dyDescent="0.25">
      <c r="A11" s="3" t="s">
        <v>16</v>
      </c>
      <c r="O11" s="10" t="s">
        <v>3</v>
      </c>
      <c r="P11" s="10">
        <f>INT((P8-P9*100000-P10*10000)/1000)</f>
        <v>0</v>
      </c>
    </row>
    <row r="12" spans="1:16" x14ac:dyDescent="0.25">
      <c r="A12" s="4"/>
      <c r="O12" s="10" t="s">
        <v>4</v>
      </c>
      <c r="P12" s="10">
        <f>INT((P8-P9*100000-P10*10000-P11*1000)/100)</f>
        <v>1</v>
      </c>
    </row>
    <row r="13" spans="1:16" x14ac:dyDescent="0.25">
      <c r="A13" s="4" t="s">
        <v>17</v>
      </c>
      <c r="O13" s="10" t="s">
        <v>5</v>
      </c>
      <c r="P13" s="10">
        <f>INT((P8-P9*100000-P10*10000-P11*1000-P12*100)/10)</f>
        <v>6</v>
      </c>
    </row>
    <row r="14" spans="1:16" x14ac:dyDescent="0.25">
      <c r="A14" s="9" t="s">
        <v>18</v>
      </c>
      <c r="O14" s="10" t="s">
        <v>6</v>
      </c>
      <c r="P14" s="10">
        <f>INT((P8-P9*100000-P10*10000-P11*1000-P12*100-P13*10))</f>
        <v>6</v>
      </c>
    </row>
    <row r="15" spans="1:16" x14ac:dyDescent="0.25">
      <c r="A15" s="5" t="s">
        <v>19</v>
      </c>
      <c r="B15" s="7"/>
      <c r="C15" s="7"/>
      <c r="D15" s="7"/>
      <c r="E15" s="7"/>
      <c r="F15" s="7"/>
      <c r="G15" s="7"/>
      <c r="H15" s="7"/>
    </row>
    <row r="16" spans="1:16" x14ac:dyDescent="0.25">
      <c r="A16" s="3" t="s">
        <v>20</v>
      </c>
    </row>
    <row r="17" spans="1:8" x14ac:dyDescent="0.25">
      <c r="A17" s="3" t="s">
        <v>21</v>
      </c>
    </row>
    <row r="18" spans="1:8" x14ac:dyDescent="0.25">
      <c r="A18" s="5" t="s">
        <v>22</v>
      </c>
      <c r="B18" s="7"/>
      <c r="C18" s="7"/>
      <c r="D18" s="7"/>
      <c r="E18" s="7"/>
      <c r="F18" s="7"/>
      <c r="G18" s="7"/>
      <c r="H18" s="7"/>
    </row>
    <row r="19" spans="1:8" x14ac:dyDescent="0.25">
      <c r="A19" s="5" t="s">
        <v>23</v>
      </c>
      <c r="B19" s="7"/>
      <c r="C19" s="7"/>
      <c r="D19" s="7"/>
      <c r="E19" s="7"/>
      <c r="F19" s="7"/>
      <c r="G19" s="7"/>
      <c r="H19" s="7"/>
    </row>
    <row r="20" spans="1:8" x14ac:dyDescent="0.25">
      <c r="A20" s="3"/>
    </row>
    <row r="21" spans="1:8" x14ac:dyDescent="0.25">
      <c r="A21" s="4" t="s">
        <v>24</v>
      </c>
    </row>
    <row r="22" spans="1:8" x14ac:dyDescent="0.25">
      <c r="A22" s="2" t="s">
        <v>11</v>
      </c>
    </row>
    <row r="23" spans="1:8" x14ac:dyDescent="0.25">
      <c r="A23" s="3" t="s">
        <v>25</v>
      </c>
    </row>
    <row r="24" spans="1:8" x14ac:dyDescent="0.25">
      <c r="A24" s="3" t="s">
        <v>26</v>
      </c>
    </row>
    <row r="25" spans="1:8" x14ac:dyDescent="0.25">
      <c r="A25" s="3" t="s">
        <v>27</v>
      </c>
    </row>
    <row r="26" spans="1:8" x14ac:dyDescent="0.25">
      <c r="A26" s="3" t="s">
        <v>28</v>
      </c>
    </row>
    <row r="27" spans="1:8" x14ac:dyDescent="0.25">
      <c r="A27" s="5" t="s">
        <v>29</v>
      </c>
      <c r="B27" s="7"/>
      <c r="C27" s="7"/>
      <c r="D27" s="7"/>
      <c r="E27" s="7"/>
      <c r="F27" s="7"/>
      <c r="G27" s="7"/>
      <c r="H27" s="7"/>
    </row>
    <row r="28" spans="1:8" x14ac:dyDescent="0.25">
      <c r="A28" s="4"/>
    </row>
    <row r="29" spans="1:8" x14ac:dyDescent="0.25">
      <c r="A29" s="4" t="s">
        <v>30</v>
      </c>
    </row>
    <row r="30" spans="1:8" x14ac:dyDescent="0.25">
      <c r="A30" s="9" t="s">
        <v>18</v>
      </c>
    </row>
    <row r="31" spans="1:8" x14ac:dyDescent="0.25">
      <c r="A31" s="3" t="s">
        <v>31</v>
      </c>
    </row>
    <row r="32" spans="1:8" x14ac:dyDescent="0.25">
      <c r="A32" s="3" t="s">
        <v>32</v>
      </c>
    </row>
    <row r="33" spans="1:11" x14ac:dyDescent="0.25">
      <c r="A33" s="3" t="s">
        <v>33</v>
      </c>
    </row>
    <row r="34" spans="1:11" x14ac:dyDescent="0.25">
      <c r="A34" s="5" t="s">
        <v>34</v>
      </c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x14ac:dyDescent="0.25">
      <c r="A35" s="3" t="s">
        <v>35</v>
      </c>
    </row>
    <row r="36" spans="1:11" x14ac:dyDescent="0.25">
      <c r="A36" s="4"/>
    </row>
    <row r="37" spans="1:11" x14ac:dyDescent="0.25">
      <c r="A37" s="4" t="s">
        <v>8</v>
      </c>
    </row>
    <row r="38" spans="1:11" x14ac:dyDescent="0.25">
      <c r="A38" s="15"/>
    </row>
    <row r="39" spans="1:11" ht="13.8" x14ac:dyDescent="0.25">
      <c r="A39" s="11" t="s">
        <v>36</v>
      </c>
    </row>
    <row r="40" spans="1:11" x14ac:dyDescent="0.25">
      <c r="A40" s="2" t="s">
        <v>7</v>
      </c>
      <c r="H40" t="s">
        <v>41</v>
      </c>
      <c r="J40">
        <f>(800+F*100)*(20+E)/100</f>
        <v>364</v>
      </c>
      <c r="K40" t="s">
        <v>42</v>
      </c>
    </row>
    <row r="41" spans="1:11" x14ac:dyDescent="0.25">
      <c r="A41" s="2"/>
      <c r="C41" s="4" t="s">
        <v>43</v>
      </c>
      <c r="F41" s="16">
        <f>20*LOG10(J40*500)-44</f>
        <v>61.201427759701502</v>
      </c>
      <c r="G41" t="s">
        <v>44</v>
      </c>
    </row>
    <row r="42" spans="1:11" x14ac:dyDescent="0.25">
      <c r="A42" s="1"/>
    </row>
    <row r="43" spans="1:11" x14ac:dyDescent="0.25">
      <c r="A43" s="11" t="s">
        <v>37</v>
      </c>
    </row>
    <row r="44" spans="1:11" x14ac:dyDescent="0.25">
      <c r="A44" s="11" t="s">
        <v>38</v>
      </c>
    </row>
    <row r="45" spans="1:11" x14ac:dyDescent="0.25">
      <c r="A45" s="2" t="s">
        <v>7</v>
      </c>
      <c r="H45" t="s">
        <v>45</v>
      </c>
      <c r="I45">
        <f>3+F/2</f>
        <v>6</v>
      </c>
      <c r="J45" t="s">
        <v>46</v>
      </c>
    </row>
    <row r="46" spans="1:11" x14ac:dyDescent="0.25">
      <c r="A46" s="2"/>
      <c r="C46" s="4" t="s">
        <v>47</v>
      </c>
      <c r="F46" s="6">
        <f>I45/4</f>
        <v>1.5</v>
      </c>
      <c r="G46" t="s">
        <v>46</v>
      </c>
    </row>
    <row r="47" spans="1:11" x14ac:dyDescent="0.25">
      <c r="A47" s="1"/>
    </row>
    <row r="48" spans="1:11" x14ac:dyDescent="0.25">
      <c r="A48" s="11" t="s">
        <v>39</v>
      </c>
    </row>
    <row r="49" spans="1:16" x14ac:dyDescent="0.25">
      <c r="A49" s="2" t="s">
        <v>7</v>
      </c>
    </row>
    <row r="50" spans="1:16" x14ac:dyDescent="0.25">
      <c r="A50" s="1"/>
      <c r="C50" s="12" t="s">
        <v>49</v>
      </c>
      <c r="F50" s="6">
        <f>(200+F*10)/(100000+E*10000)</f>
        <v>1.6249999999999999E-3</v>
      </c>
      <c r="G50" t="s">
        <v>48</v>
      </c>
    </row>
    <row r="51" spans="1:16" x14ac:dyDescent="0.25">
      <c r="A51" s="1"/>
    </row>
    <row r="52" spans="1:16" ht="39" customHeight="1" x14ac:dyDescent="0.25">
      <c r="A52" s="18" t="s">
        <v>40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1:16" x14ac:dyDescent="0.25">
      <c r="A53" s="2" t="s">
        <v>7</v>
      </c>
      <c r="H53" t="s">
        <v>54</v>
      </c>
      <c r="I53">
        <v>0.95</v>
      </c>
      <c r="J53" t="s">
        <v>50</v>
      </c>
      <c r="K53">
        <f>0.6+E/30</f>
        <v>0.8</v>
      </c>
    </row>
    <row r="54" spans="1:16" x14ac:dyDescent="0.25">
      <c r="A54" s="17"/>
      <c r="H54" t="s">
        <v>51</v>
      </c>
      <c r="I54">
        <f>10+F</f>
        <v>16</v>
      </c>
      <c r="J54" t="s">
        <v>52</v>
      </c>
    </row>
    <row r="55" spans="1:16" x14ac:dyDescent="0.25">
      <c r="C55" s="11" t="s">
        <v>53</v>
      </c>
      <c r="F55" s="20">
        <f>I54*I53/K53</f>
        <v>18.999999999999996</v>
      </c>
      <c r="G55" t="s">
        <v>52</v>
      </c>
    </row>
  </sheetData>
  <mergeCells count="1">
    <mergeCell ref="A52:P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Acustica ed Illuminotecnica</vt:lpstr>
      <vt:lpstr>A</vt:lpstr>
      <vt:lpstr>B</vt:lpstr>
      <vt:lpstr>CC</vt:lpstr>
      <vt:lpstr>D</vt:lpstr>
      <vt:lpstr>E</vt:lpstr>
      <vt:lpstr>F</vt:lpstr>
      <vt:lpstr>mat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2015-06-26T07:34:52Z</dcterms:created>
  <dcterms:modified xsi:type="dcterms:W3CDTF">2017-07-07T08:30:38Z</dcterms:modified>
</cp:coreProperties>
</file>