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Giacomo\tesi giacomo\"/>
    </mc:Choice>
  </mc:AlternateContent>
  <bookViews>
    <workbookView xWindow="1032" yWindow="0" windowWidth="21600" windowHeight="10548"/>
  </bookViews>
  <sheets>
    <sheet name="Originale" sheetId="1" r:id="rId1"/>
    <sheet name="Analisi Originale" sheetId="2" r:id="rId2"/>
    <sheet name="ConScarto" sheetId="4" r:id="rId3"/>
    <sheet name="Analisi ConScarto" sheetId="5" r:id="rId4"/>
  </sheets>
  <calcPr calcId="162913"/>
</workbook>
</file>

<file path=xl/calcChain.xml><?xml version="1.0" encoding="utf-8"?>
<calcChain xmlns="http://schemas.openxmlformats.org/spreadsheetml/2006/main">
  <c r="K8" i="5" l="1"/>
  <c r="K7" i="5"/>
  <c r="K6" i="5"/>
  <c r="J8" i="5"/>
  <c r="J7" i="5"/>
  <c r="J6" i="5"/>
  <c r="P6" i="5"/>
  <c r="O6" i="5"/>
  <c r="N6" i="5"/>
  <c r="P5" i="5"/>
  <c r="O5" i="5"/>
  <c r="N5" i="5"/>
  <c r="Q74" i="4" l="1"/>
  <c r="P74" i="4"/>
  <c r="S70" i="4"/>
  <c r="R70" i="4"/>
  <c r="S66" i="4"/>
  <c r="R66" i="4"/>
  <c r="S73" i="4"/>
  <c r="R73" i="4"/>
  <c r="S62" i="4"/>
  <c r="R62" i="4"/>
  <c r="S65" i="4"/>
  <c r="R65" i="4"/>
  <c r="S61" i="4"/>
  <c r="R61" i="4"/>
  <c r="S60" i="4"/>
  <c r="R60" i="4"/>
  <c r="S69" i="4"/>
  <c r="R69" i="4"/>
  <c r="S59" i="4"/>
  <c r="R59" i="4"/>
  <c r="S68" i="4"/>
  <c r="R68" i="4"/>
  <c r="S72" i="4"/>
  <c r="R72" i="4"/>
  <c r="S71" i="4"/>
  <c r="R71" i="4"/>
  <c r="S64" i="4"/>
  <c r="R64" i="4"/>
  <c r="S58" i="4"/>
  <c r="R58" i="4"/>
  <c r="S63" i="4"/>
  <c r="R63" i="4"/>
  <c r="S67" i="4"/>
  <c r="R67" i="4"/>
  <c r="S51" i="4"/>
  <c r="R51" i="4"/>
  <c r="S34" i="4"/>
  <c r="R34" i="4"/>
  <c r="S41" i="4"/>
  <c r="R41" i="4"/>
  <c r="S50" i="4"/>
  <c r="R50" i="4"/>
  <c r="S49" i="4"/>
  <c r="R49" i="4"/>
  <c r="S46" i="4"/>
  <c r="R46" i="4"/>
  <c r="S33" i="4"/>
  <c r="R33" i="4"/>
  <c r="S48" i="4"/>
  <c r="R48" i="4"/>
  <c r="S45" i="4"/>
  <c r="R45" i="4"/>
  <c r="S40" i="4"/>
  <c r="R40" i="4"/>
  <c r="S44" i="4"/>
  <c r="R44" i="4"/>
  <c r="S53" i="4"/>
  <c r="R53" i="4"/>
  <c r="S32" i="4"/>
  <c r="R32" i="4"/>
  <c r="S39" i="4"/>
  <c r="R39" i="4"/>
  <c r="S38" i="4"/>
  <c r="R38" i="4"/>
  <c r="S31" i="4"/>
  <c r="R31" i="4"/>
  <c r="S37" i="4"/>
  <c r="R37" i="4"/>
  <c r="S56" i="4"/>
  <c r="R56" i="4"/>
  <c r="S52" i="4"/>
  <c r="R52" i="4"/>
  <c r="S30" i="4"/>
  <c r="R30" i="4"/>
  <c r="S29" i="4"/>
  <c r="R29" i="4"/>
  <c r="S28" i="4"/>
  <c r="R28" i="4"/>
  <c r="S43" i="4"/>
  <c r="R43" i="4"/>
  <c r="S55" i="4"/>
  <c r="R55" i="4"/>
  <c r="S27" i="4"/>
  <c r="R27" i="4"/>
  <c r="S26" i="4"/>
  <c r="R26" i="4"/>
  <c r="S36" i="4"/>
  <c r="R36" i="4"/>
  <c r="S25" i="4"/>
  <c r="R25" i="4"/>
  <c r="S24" i="4"/>
  <c r="R24" i="4"/>
  <c r="S54" i="4"/>
  <c r="R54" i="4"/>
  <c r="S47" i="4"/>
  <c r="R47" i="4"/>
  <c r="S42" i="4"/>
  <c r="R42" i="4"/>
  <c r="S23" i="4"/>
  <c r="R23" i="4"/>
  <c r="S35" i="4"/>
  <c r="R35" i="4"/>
  <c r="S22" i="4"/>
  <c r="R22" i="4"/>
  <c r="S57" i="4"/>
  <c r="R57" i="4"/>
  <c r="S18" i="4"/>
  <c r="R18" i="4"/>
  <c r="S8" i="4"/>
  <c r="R8" i="4"/>
  <c r="S17" i="4"/>
  <c r="R17" i="4"/>
  <c r="S7" i="4"/>
  <c r="R7" i="4"/>
  <c r="S14" i="4"/>
  <c r="R14" i="4"/>
  <c r="S20" i="4"/>
  <c r="R20" i="4"/>
  <c r="S6" i="4"/>
  <c r="R6" i="4"/>
  <c r="S5" i="4"/>
  <c r="R5" i="4"/>
  <c r="S21" i="4"/>
  <c r="R21" i="4"/>
  <c r="S13" i="4"/>
  <c r="R13" i="4"/>
  <c r="S4" i="4"/>
  <c r="R4" i="4"/>
  <c r="S12" i="4"/>
  <c r="R12" i="4"/>
  <c r="S11" i="4"/>
  <c r="R11" i="4"/>
  <c r="S10" i="4"/>
  <c r="R10" i="4"/>
  <c r="S3" i="4"/>
  <c r="R3" i="4"/>
  <c r="S16" i="4"/>
  <c r="R16" i="4"/>
  <c r="S15" i="4"/>
  <c r="R15" i="4"/>
  <c r="S19" i="4"/>
  <c r="R19" i="4"/>
  <c r="S2" i="4"/>
  <c r="R2" i="4"/>
  <c r="S9" i="4"/>
  <c r="R9" i="4"/>
  <c r="R92" i="1" l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S74" i="1"/>
  <c r="K8" i="2"/>
  <c r="K7" i="2"/>
  <c r="K6" i="2"/>
  <c r="O5" i="2"/>
  <c r="P5" i="2"/>
  <c r="O6" i="2"/>
  <c r="P6" i="2"/>
  <c r="N6" i="2"/>
  <c r="N5" i="2"/>
  <c r="J7" i="2"/>
  <c r="J8" i="2"/>
  <c r="J6" i="2"/>
  <c r="S73" i="1"/>
  <c r="S72" i="1"/>
  <c r="S92" i="1"/>
  <c r="S28" i="1"/>
  <c r="S71" i="1"/>
  <c r="S70" i="1"/>
  <c r="S69" i="1"/>
  <c r="S68" i="1"/>
  <c r="S67" i="1"/>
  <c r="S91" i="1"/>
  <c r="S66" i="1"/>
  <c r="S65" i="1"/>
  <c r="S64" i="1"/>
  <c r="S27" i="1"/>
  <c r="S63" i="1"/>
  <c r="S90" i="1"/>
  <c r="S62" i="1"/>
  <c r="S26" i="1"/>
  <c r="S25" i="1"/>
  <c r="S24" i="1"/>
  <c r="S89" i="1"/>
  <c r="S61" i="1"/>
  <c r="S23" i="1"/>
  <c r="S60" i="1"/>
  <c r="S88" i="1"/>
  <c r="S87" i="1"/>
  <c r="S59" i="1"/>
  <c r="S22" i="1"/>
  <c r="S58" i="1"/>
  <c r="S21" i="1"/>
  <c r="S57" i="1"/>
  <c r="S20" i="1"/>
  <c r="S56" i="1"/>
  <c r="S86" i="1"/>
  <c r="S55" i="1"/>
  <c r="S54" i="1"/>
  <c r="S53" i="1"/>
  <c r="S52" i="1"/>
  <c r="S85" i="1"/>
  <c r="S51" i="1"/>
  <c r="S50" i="1"/>
  <c r="S84" i="1"/>
  <c r="S19" i="1"/>
  <c r="S49" i="1"/>
  <c r="S18" i="1"/>
  <c r="S17" i="1"/>
  <c r="S48" i="1"/>
  <c r="S47" i="1"/>
  <c r="S16" i="1"/>
  <c r="S46" i="1"/>
  <c r="S45" i="1"/>
  <c r="S15" i="1"/>
  <c r="S14" i="1"/>
  <c r="S83" i="1"/>
  <c r="S44" i="1"/>
  <c r="S82" i="1"/>
  <c r="S13" i="1"/>
  <c r="S12" i="1"/>
  <c r="S43" i="1"/>
  <c r="S11" i="1"/>
  <c r="S42" i="1"/>
  <c r="S81" i="1"/>
  <c r="S41" i="1"/>
  <c r="S40" i="1"/>
  <c r="S80" i="1"/>
  <c r="S10" i="1"/>
  <c r="S79" i="1"/>
  <c r="S39" i="1"/>
  <c r="S38" i="1"/>
  <c r="S9" i="1"/>
  <c r="S37" i="1"/>
  <c r="S78" i="1"/>
  <c r="S8" i="1"/>
  <c r="S36" i="1"/>
  <c r="S35" i="1"/>
  <c r="S34" i="1"/>
  <c r="S77" i="1"/>
  <c r="S76" i="1"/>
  <c r="S33" i="1"/>
  <c r="S75" i="1"/>
  <c r="S32" i="1"/>
  <c r="S31" i="1"/>
  <c r="S30" i="1"/>
  <c r="S7" i="1"/>
  <c r="S6" i="1"/>
  <c r="S5" i="1"/>
  <c r="S4" i="1"/>
  <c r="S3" i="1"/>
  <c r="S2" i="1"/>
  <c r="S29" i="1"/>
  <c r="Q93" i="1"/>
  <c r="P93" i="1"/>
</calcChain>
</file>

<file path=xl/sharedStrings.xml><?xml version="1.0" encoding="utf-8"?>
<sst xmlns="http://schemas.openxmlformats.org/spreadsheetml/2006/main" count="1663" uniqueCount="332">
  <si>
    <t>spirito sara</t>
  </si>
  <si>
    <t>bensi martina</t>
  </si>
  <si>
    <t>fino davide</t>
  </si>
  <si>
    <t>kapaj franc</t>
  </si>
  <si>
    <t>mastromanno simone</t>
  </si>
  <si>
    <t>squitteri raimondo</t>
  </si>
  <si>
    <t>pasqualetto jessica</t>
  </si>
  <si>
    <t>baldoni nicola</t>
  </si>
  <si>
    <t>pegoraro nicolò</t>
  </si>
  <si>
    <t>michellini kevin</t>
  </si>
  <si>
    <t>bulegato irene</t>
  </si>
  <si>
    <t>matesic olga</t>
  </si>
  <si>
    <t>carlessi kevin</t>
  </si>
  <si>
    <t>mirandola enrico</t>
  </si>
  <si>
    <t>zecchinato diego</t>
  </si>
  <si>
    <t>tap cristian</t>
  </si>
  <si>
    <t>gasperini flavia</t>
  </si>
  <si>
    <t>patarini michela</t>
  </si>
  <si>
    <t>dani denis</t>
  </si>
  <si>
    <t>montalbano alessandro</t>
  </si>
  <si>
    <t>santiccioli stefano</t>
  </si>
  <si>
    <t>rudella matteo</t>
  </si>
  <si>
    <t>ghisa daniele</t>
  </si>
  <si>
    <t>nardecchia giorgia</t>
  </si>
  <si>
    <t>pugliese veronica</t>
  </si>
  <si>
    <t>benedetti luca</t>
  </si>
  <si>
    <t>amadei mirko</t>
  </si>
  <si>
    <t>scacchi carol</t>
  </si>
  <si>
    <t>ardizzi daniele</t>
  </si>
  <si>
    <t>foppiani luca</t>
  </si>
  <si>
    <t>de franco marco</t>
  </si>
  <si>
    <t>quartuccio alice</t>
  </si>
  <si>
    <t>ferrari tommaso</t>
  </si>
  <si>
    <t>prandi sara</t>
  </si>
  <si>
    <t>mendy luna</t>
  </si>
  <si>
    <t>caniglia alberto</t>
  </si>
  <si>
    <t>vettore martina</t>
  </si>
  <si>
    <t>tumolo nicolò</t>
  </si>
  <si>
    <t>ogganu alice</t>
  </si>
  <si>
    <t>ghoharvar dario</t>
  </si>
  <si>
    <t>padoan luca</t>
  </si>
  <si>
    <t>iliev alex</t>
  </si>
  <si>
    <t>picello erica</t>
  </si>
  <si>
    <t>cadenazzi altea</t>
  </si>
  <si>
    <t>semema michele</t>
  </si>
  <si>
    <t>toti michael</t>
  </si>
  <si>
    <t>giornelli lorenzo</t>
  </si>
  <si>
    <t>pacetto guglielmo</t>
  </si>
  <si>
    <t>massarini domenico</t>
  </si>
  <si>
    <t>colla davide</t>
  </si>
  <si>
    <t>pennacchio giacomo</t>
  </si>
  <si>
    <t>spedicato mattia</t>
  </si>
  <si>
    <t>nani mario</t>
  </si>
  <si>
    <t>zucchelli beatrice</t>
  </si>
  <si>
    <t>spanò stefania</t>
  </si>
  <si>
    <t>silla alessandro</t>
  </si>
  <si>
    <t>bonetti leonardo</t>
  </si>
  <si>
    <t>caruso cristina</t>
  </si>
  <si>
    <t>licheri giacomo</t>
  </si>
  <si>
    <t>manicuccio giorgio</t>
  </si>
  <si>
    <t>manicuccio cristian</t>
  </si>
  <si>
    <t>benanti marco</t>
  </si>
  <si>
    <t>provenza gabriele</t>
  </si>
  <si>
    <t>librizzi silvia</t>
  </si>
  <si>
    <t>giordano ennio</t>
  </si>
  <si>
    <t>boncuore riccardo</t>
  </si>
  <si>
    <t>pantaleo elena</t>
  </si>
  <si>
    <t>viola leonardo</t>
  </si>
  <si>
    <t>ciciliani marco</t>
  </si>
  <si>
    <t>gara silvio</t>
  </si>
  <si>
    <t>capogna damiano</t>
  </si>
  <si>
    <t>oliva riccardo</t>
  </si>
  <si>
    <t>clazzer valerio</t>
  </si>
  <si>
    <t>finocchi simone</t>
  </si>
  <si>
    <t>faiola diletta</t>
  </si>
  <si>
    <t>A</t>
  </si>
  <si>
    <t>B</t>
  </si>
  <si>
    <t>C</t>
  </si>
  <si>
    <t>D</t>
  </si>
  <si>
    <t>F</t>
  </si>
  <si>
    <t>G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</si>
  <si>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</si>
  <si>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</si>
  <si>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</si>
  <si>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</si>
  <si>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</si>
  <si>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</si>
  <si>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</si>
  <si>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</si>
  <si>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</si>
  <si>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</si>
  <si>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</si>
  <si>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V</t>
  </si>
  <si>
    <t>Z</t>
  </si>
  <si>
    <t>amundsen hangi</t>
  </si>
  <si>
    <t>attardi sarah</t>
  </si>
  <si>
    <t>anastasia andrea</t>
  </si>
  <si>
    <t>barone gaspare</t>
  </si>
  <si>
    <t>battan isabel</t>
  </si>
  <si>
    <t>benvegnù greta</t>
  </si>
  <si>
    <t>callara francesco</t>
  </si>
  <si>
    <t>campolongo sharon</t>
  </si>
  <si>
    <t>153,154,207,208</t>
  </si>
  <si>
    <t>58,73,127</t>
  </si>
  <si>
    <t>1,79,80</t>
  </si>
  <si>
    <t>cervellin alberto</t>
  </si>
  <si>
    <t>chianese andrea</t>
  </si>
  <si>
    <t>6,76,77,145</t>
  </si>
  <si>
    <t>curtarelli alice</t>
  </si>
  <si>
    <t>7,86,155</t>
  </si>
  <si>
    <t>6,78,147</t>
  </si>
  <si>
    <t>144,145,199</t>
  </si>
  <si>
    <t>6,74,75</t>
  </si>
  <si>
    <t>1,6,74,75</t>
  </si>
  <si>
    <t>7,81,82</t>
  </si>
  <si>
    <t>82,83,151,152</t>
  </si>
  <si>
    <t>mosè giannini</t>
  </si>
  <si>
    <t>91,160,341</t>
  </si>
  <si>
    <t>musti roberto</t>
  </si>
  <si>
    <t>6,26,80,91,160</t>
  </si>
  <si>
    <t>7,84,85</t>
  </si>
  <si>
    <t>pintore david</t>
  </si>
  <si>
    <t>90,159,340</t>
  </si>
  <si>
    <t>2,7,9,66,67,81</t>
  </si>
  <si>
    <t>3,35,36</t>
  </si>
  <si>
    <t>60,129,130,198</t>
  </si>
  <si>
    <t>tosti nico</t>
  </si>
  <si>
    <t>vetica michela</t>
  </si>
  <si>
    <t>1,74,143</t>
  </si>
  <si>
    <t>9,67,82</t>
  </si>
  <si>
    <t>83-115</t>
  </si>
  <si>
    <t>46-122</t>
  </si>
  <si>
    <t>58-129</t>
  </si>
  <si>
    <t>87-133</t>
  </si>
  <si>
    <t>69-136</t>
  </si>
  <si>
    <t>NOME</t>
  </si>
  <si>
    <t>FILE VITTORIA/SCONFITTA</t>
  </si>
  <si>
    <t>10-128-149-150</t>
  </si>
  <si>
    <t>52-148</t>
  </si>
  <si>
    <t>NUMERO SOGGETTO</t>
  </si>
  <si>
    <t>SPORT</t>
  </si>
  <si>
    <t>CINTURA</t>
  </si>
  <si>
    <t>ETA'</t>
  </si>
  <si>
    <t>PESO</t>
  </si>
  <si>
    <t>First class sen</t>
  </si>
  <si>
    <t>LC -69 kg</t>
  </si>
  <si>
    <t>Blu/Black sen</t>
  </si>
  <si>
    <t>Grandchampion&amp;Blu/Black sen</t>
  </si>
  <si>
    <t>FC -71 kg</t>
  </si>
  <si>
    <t>First class jun</t>
  </si>
  <si>
    <t>FC -91 kg</t>
  </si>
  <si>
    <t>first class jun</t>
  </si>
  <si>
    <t>under green sen/jun</t>
  </si>
  <si>
    <t>KL +80 kg</t>
  </si>
  <si>
    <t>PF -50 kg</t>
  </si>
  <si>
    <t>Blu/Black jun</t>
  </si>
  <si>
    <t>SG</t>
  </si>
  <si>
    <t>KL +94 kg</t>
  </si>
  <si>
    <t>Blu/Black sen/jun</t>
  </si>
  <si>
    <t>- , S</t>
  </si>
  <si>
    <t>PF -79 kg, LC -79 kg</t>
  </si>
  <si>
    <t>Under green sen/jun</t>
  </si>
  <si>
    <t>LC -65 kg, KL -65 kg</t>
  </si>
  <si>
    <t>PF -55 kg, LC -55 kg</t>
  </si>
  <si>
    <t>V,V,V,V</t>
  </si>
  <si>
    <t>PF -65 kg</t>
  </si>
  <si>
    <t>under green sen/jun&amp;White/Yellow jun/sen</t>
  </si>
  <si>
    <t>PF -69 kg</t>
  </si>
  <si>
    <t>PF -74 kg</t>
  </si>
  <si>
    <t>PF +80 kg, LC +80kg</t>
  </si>
  <si>
    <t>LC -60 kg, LC -65 kg</t>
  </si>
  <si>
    <t>LC -79 kg</t>
  </si>
  <si>
    <t>V,S</t>
  </si>
  <si>
    <t>FC -65 kg</t>
  </si>
  <si>
    <t>V,V,V</t>
  </si>
  <si>
    <t>LK -75 kg</t>
  </si>
  <si>
    <t>LC -55 kg</t>
  </si>
  <si>
    <t>Grandchampion&amp;Under green&amp;Blu/Black sen&amp;UnderGreen sen</t>
  </si>
  <si>
    <t>PF, +45 kg, +94 kg, +80 kg, LC +80 kg</t>
  </si>
  <si>
    <t>LK -60 kg</t>
  </si>
  <si>
    <t>V,V,V,S</t>
  </si>
  <si>
    <t>PF -74 kg, LC -74 kg</t>
  </si>
  <si>
    <t>PF, -65 kg, -70 kg</t>
  </si>
  <si>
    <t>PF -70 kg</t>
  </si>
  <si>
    <t>PF -70 kg, +65 kg</t>
  </si>
  <si>
    <t>Blu/Black sen&amp;Under green</t>
  </si>
  <si>
    <t>V,V</t>
  </si>
  <si>
    <t>PF -89 kg</t>
  </si>
  <si>
    <t>KL -74 kg</t>
  </si>
  <si>
    <t>Under green jun/sen</t>
  </si>
  <si>
    <t>V,V,S</t>
  </si>
  <si>
    <t>PF +65 kg, LC +65 kg</t>
  </si>
  <si>
    <t>PF Team, PF, -69 kg, -74 kg</t>
  </si>
  <si>
    <t>SQ,SG,SG,SG</t>
  </si>
  <si>
    <t>Blu/Black sen&amp;Grandchampion&amp;Blu/Black sen</t>
  </si>
  <si>
    <t>LC -65 kg</t>
  </si>
  <si>
    <t>White/Yellow jun/sen</t>
  </si>
  <si>
    <t>PF +65 kg</t>
  </si>
  <si>
    <t>Under green minori</t>
  </si>
  <si>
    <t>FC -56 kg</t>
  </si>
  <si>
    <t>Under green jun/sen&amp;White/Yellow jun/sen</t>
  </si>
  <si>
    <t>PF -80 kg, LC -80 kg, PF -80 kg</t>
  </si>
  <si>
    <t>SQ,SG,SG,SG,SG,SG</t>
  </si>
  <si>
    <t>Blu/Black jun&amp;Gchampion&amp;Gchampion jun&amp;Blu/Black jun&amp;Blu/Black sen</t>
  </si>
  <si>
    <t>PF Team, PF,PF -50 kg, -55 kg, -50 kg</t>
  </si>
  <si>
    <t>Blu/Black minori</t>
  </si>
  <si>
    <t>PF Team, PF -63 kg, -69 kg</t>
  </si>
  <si>
    <t>SQ,SG,SG</t>
  </si>
  <si>
    <t>Blu/Black jun/sen</t>
  </si>
  <si>
    <t>FC -63 kg</t>
  </si>
  <si>
    <t>PF -74 kg, LC -74 kg, LC -79 kg, KL -74 kg</t>
  </si>
  <si>
    <t>LC - 55 kg, -60 kg</t>
  </si>
  <si>
    <t>PF -65 kg,-70 kg</t>
  </si>
  <si>
    <t>FC -57 kg</t>
  </si>
  <si>
    <t>PF -52 kg</t>
  </si>
  <si>
    <t>PF Team, PF -69 kg, LC -69 kg</t>
  </si>
  <si>
    <t>KL -79 kg</t>
  </si>
  <si>
    <t>PF, PF -55 kg</t>
  </si>
  <si>
    <t>Gchampion&amp;Blu/Black jun&amp;Blu/Black sen</t>
  </si>
  <si>
    <t>SQ/SG</t>
  </si>
  <si>
    <t>RISULTATI</t>
  </si>
  <si>
    <t>GENETICA</t>
  </si>
  <si>
    <t>SESSO</t>
  </si>
  <si>
    <t>V-S</t>
  </si>
  <si>
    <t>ORARIO</t>
  </si>
  <si>
    <t>PF /LC -80</t>
  </si>
  <si>
    <t>BLU/BLACK ADULT + UNDER GREEN BELT JUN/SEN</t>
  </si>
  <si>
    <t>.</t>
  </si>
  <si>
    <t xml:space="preserve">SQ </t>
  </si>
  <si>
    <t>L/S</t>
  </si>
  <si>
    <t>FC-60</t>
  </si>
  <si>
    <t>FIRST CLASS JUN</t>
  </si>
  <si>
    <t>L/L</t>
  </si>
  <si>
    <t>LG -74kg</t>
  </si>
  <si>
    <t>BLU/BLACK SEN</t>
  </si>
  <si>
    <t>FIRST CLASS SEN</t>
  </si>
  <si>
    <t>LK -70kg</t>
  </si>
  <si>
    <t>UNDER GREEN BELT JUN/SEN</t>
  </si>
  <si>
    <t>LK -52kg</t>
  </si>
  <si>
    <t>PF -80kg/+80</t>
  </si>
  <si>
    <t>S/S</t>
  </si>
  <si>
    <t>KL -55kg</t>
  </si>
  <si>
    <t>UNDER GREEN BELT OC</t>
  </si>
  <si>
    <t xml:space="preserve">V,V </t>
  </si>
  <si>
    <t>LC -60kg</t>
  </si>
  <si>
    <t>PF -79kg</t>
  </si>
  <si>
    <t>KL +80kg</t>
  </si>
  <si>
    <t>LC -55kg/ PF -57kg</t>
  </si>
  <si>
    <t>UNDER GREEN BELT JUN/SEN _ BLU/BLACK OC</t>
  </si>
  <si>
    <t>PF +65kg/+60kg</t>
  </si>
  <si>
    <t>UNDER GREEN BELT JUN/SEN+ WHITE/YELLOW JUN/SEN</t>
  </si>
  <si>
    <t>PF -75kg</t>
  </si>
  <si>
    <t>LC +65kg</t>
  </si>
  <si>
    <t>PF +70kg/ +65</t>
  </si>
  <si>
    <t>BLU/BLACK SEN + UNDER GREEN BELT JUN/SEN</t>
  </si>
  <si>
    <t>LC -65kg</t>
  </si>
  <si>
    <t>BLU/BLACK JUN</t>
  </si>
  <si>
    <t>GRANCHAMPION SEN + BLU/BLACK SEN + BLU/BLACK SEN</t>
  </si>
  <si>
    <t>PF -70kg</t>
  </si>
  <si>
    <t>GREEN BELT JUN/SEN + WHITE/YELLOW JUN/SEN</t>
  </si>
  <si>
    <t>LC -65kg/-70kg/ KL-65kg/-70kg</t>
  </si>
  <si>
    <t>BLU/BLACK SEN + BLU/BLACK JUN/SEN</t>
  </si>
  <si>
    <t>PF -63kg /LC-63kg</t>
  </si>
  <si>
    <t>BLU/BLACK JUN + BLU/BLACK SEN+ BLU/BLACK JUN</t>
  </si>
  <si>
    <t>PF / -94kg/+94kg</t>
  </si>
  <si>
    <t>BLU/BLACK ADULT + BLU/BLACK SEN +BLU/BLACK SEN</t>
  </si>
  <si>
    <t>SQ/ SG /SG</t>
  </si>
  <si>
    <t>KL -74kg</t>
  </si>
  <si>
    <t>BLU/BLACK JUN/SEN</t>
  </si>
  <si>
    <t>K1 -65kg</t>
  </si>
  <si>
    <t>PF -75kg/ +80</t>
  </si>
  <si>
    <t>LC -69kg</t>
  </si>
  <si>
    <t>PF OPEN/ -79/ -84</t>
  </si>
  <si>
    <t>BLU/BLACK MASTERS 40+</t>
  </si>
  <si>
    <t>PF OPEN/-74</t>
  </si>
  <si>
    <t xml:space="preserve">GRANCHAMPION SEN + BLU/BLACK SEN </t>
  </si>
  <si>
    <t>PF -69</t>
  </si>
  <si>
    <t>PF -37</t>
  </si>
  <si>
    <t>UNDER GREEN BELT YC</t>
  </si>
  <si>
    <t>FC -71</t>
  </si>
  <si>
    <t>PF OPEN/+70/ LC +70</t>
  </si>
  <si>
    <t>PF -40/ -45</t>
  </si>
  <si>
    <t>PF OPEN/ -63</t>
  </si>
  <si>
    <t>PF OPEN/ -89/ LC -89</t>
  </si>
  <si>
    <t>LC -57kg</t>
  </si>
  <si>
    <t>LC -74/ -79/ KL -79</t>
  </si>
  <si>
    <t>FC -48</t>
  </si>
  <si>
    <t>LC -63</t>
  </si>
  <si>
    <t>PF OPEN/ -69/ -74</t>
  </si>
  <si>
    <t>PF / OPEN/ -69/ -74</t>
  </si>
  <si>
    <t>BLU/BLACK ADULT + GRANCHAMPION SEN + BLU/BLACK SEN + BLU/BLACK SEN</t>
  </si>
  <si>
    <t>SQ /SG</t>
  </si>
  <si>
    <t>FC -81</t>
  </si>
  <si>
    <t>LC -75</t>
  </si>
  <si>
    <t>Nv</t>
  </si>
  <si>
    <t>Ns</t>
  </si>
  <si>
    <t>Numero</t>
  </si>
  <si>
    <t>Perc. Vit.</t>
  </si>
  <si>
    <t>LL</t>
  </si>
  <si>
    <t>LS</t>
  </si>
  <si>
    <t>SS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</si>
  <si>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</si>
  <si>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</si>
  <si>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</si>
  <si>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</si>
  <si>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</si>
  <si>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</si>
  <si>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</si>
  <si>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</si>
  <si>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</si>
  <si>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df</t>
  </si>
  <si>
    <t>MS</t>
  </si>
  <si>
    <t>P-value</t>
  </si>
  <si>
    <t>F crit</t>
  </si>
  <si>
    <t>Between Groups</t>
  </si>
  <si>
    <t>Within Groups</t>
  </si>
  <si>
    <t>Total</t>
  </si>
  <si>
    <t>StDev</t>
  </si>
  <si>
    <t>Chart Data</t>
  </si>
  <si>
    <t>Up</t>
  </si>
  <si>
    <t>Low</t>
  </si>
  <si>
    <t>StErr</t>
  </si>
  <si>
    <t>n.imcontri</t>
  </si>
  <si>
    <t>Curva distributiva num. incontri</t>
  </si>
  <si>
    <t>Bin</t>
  </si>
  <si>
    <t>More</t>
  </si>
  <si>
    <t>Frequency</t>
  </si>
  <si>
    <t>n.incontri</t>
  </si>
  <si>
    <t>Column 1</t>
  </si>
  <si>
    <t>Column 2</t>
  </si>
  <si>
    <t>Column 3</t>
  </si>
  <si>
    <t>n. soggetti con PV &gt;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</si>
</sst>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0" fontId="0" fillId="0" borderId="0" xfId="0" quotePrefix="1" applyNumberFormat="1"/>
    <xf numFmtId="0" fontId="0" fillId="0" borderId="0" xfId="0" quotePrefix="1"/>
    <xf numFmtId="10" fontId="0" fillId="0" borderId="0" xfId="0" applyNumberFormat="1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0" fillId="0" borderId="0" xfId="0" applyNumberFormat="1" applyFill="1" applyBorder="1" applyAlignment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Distribuzione statistica del numero di incontri per soggetto</a:t>
            </a:r>
          </a:p>
        </c:rich>
      </c:tx>
      <c:layout>
        <c:manualLayout>
          <c:xMode val="edge"/>
          <c:yMode val="edge"/>
          <c:x val="0.16725146480283815"/>
          <c:y val="3.7037194543259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Originale!$Y$3:$Y$17</c:f>
              <c:numCache>
                <c:formatCode>General</c:formatCode>
                <c:ptCount val="15"/>
                <c:pt idx="0">
                  <c:v>19</c:v>
                </c:pt>
                <c:pt idx="1">
                  <c:v>25</c:v>
                </c:pt>
                <c:pt idx="2">
                  <c:v>12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A-4A39-AF19-D262233C4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976688"/>
        <c:axId val="311977016"/>
      </c:barChart>
      <c:catAx>
        <c:axId val="311976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977016"/>
        <c:crosses val="autoZero"/>
        <c:auto val="1"/>
        <c:lblAlgn val="ctr"/>
        <c:lblOffset val="100"/>
        <c:noMultiLvlLbl val="0"/>
      </c:catAx>
      <c:valAx>
        <c:axId val="31197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97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Distribuzione</a:t>
            </a:r>
            <a:r>
              <a:rPr lang="en-US" sz="1200" baseline="0"/>
              <a:t> statistica della percentuale di vittorie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Originale!$Y$37</c:f>
              <c:strCache>
                <c:ptCount val="1"/>
                <c:pt idx="0">
                  <c:v>Frequency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Originale!$W$38:$W$138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Originale!$Y$38:$Y$139</c:f>
              <c:numCache>
                <c:formatCode>General</c:formatCode>
                <c:ptCount val="102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</c:v>
                </c:pt>
                <c:pt idx="59">
                  <c:v>0</c:v>
                </c:pt>
                <c:pt idx="60">
                  <c:v>5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7</c:v>
                </c:pt>
                <c:pt idx="10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98-47BC-8851-172E4C42261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Originale!$AB$38:$AB$48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Originale!$AC$38:$AC$48</c:f>
              <c:numCache>
                <c:formatCode>General</c:formatCode>
                <c:ptCount val="11"/>
                <c:pt idx="0">
                  <c:v>26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27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98-47BC-8851-172E4C422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86056"/>
        <c:axId val="47128704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Originale!$AB$38:$AB$48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0.3</c:v>
                      </c:pt>
                      <c:pt idx="4">
                        <c:v>0.4</c:v>
                      </c:pt>
                      <c:pt idx="5">
                        <c:v>0.5</c:v>
                      </c:pt>
                      <c:pt idx="6">
                        <c:v>0.6</c:v>
                      </c:pt>
                      <c:pt idx="7">
                        <c:v>0.7</c:v>
                      </c:pt>
                      <c:pt idx="8">
                        <c:v>0.8</c:v>
                      </c:pt>
                      <c:pt idx="9">
                        <c:v>0.9</c:v>
                      </c:pt>
                      <c:pt idx="10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Originale!$AC$38:$AC$48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26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7</c:v>
                      </c:pt>
                      <c:pt idx="5">
                        <c:v>27</c:v>
                      </c:pt>
                      <c:pt idx="6">
                        <c:v>8</c:v>
                      </c:pt>
                      <c:pt idx="7">
                        <c:v>7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0D98-47BC-8851-172E4C422617}"/>
                  </c:ext>
                </c:extLst>
              </c15:ser>
            </c15:filteredScatterSeries>
          </c:ext>
        </c:extLst>
      </c:scatterChart>
      <c:valAx>
        <c:axId val="471286056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87040"/>
        <c:crosses val="autoZero"/>
        <c:crossBetween val="midCat"/>
        <c:majorUnit val="0.1"/>
      </c:valAx>
      <c:valAx>
        <c:axId val="4712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86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Percentuale</a:t>
            </a:r>
            <a:r>
              <a:rPr lang="en-US" baseline="0"/>
              <a:t> media di vittorie</a:t>
            </a:r>
            <a:br>
              <a:rPr lang="en-US" baseline="0"/>
            </a:br>
            <a:r>
              <a:rPr lang="en-US" baseline="0"/>
              <a:t>(le barre verticali indicano l'errore standard)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'Analisi Originale'!$N$4:$P$4</c:f>
              <c:strCache>
                <c:ptCount val="3"/>
                <c:pt idx="0">
                  <c:v>LL</c:v>
                </c:pt>
                <c:pt idx="1">
                  <c:v>LS</c:v>
                </c:pt>
                <c:pt idx="2">
                  <c:v>SS</c:v>
                </c:pt>
              </c:strCache>
            </c:strRef>
          </c:cat>
          <c:val>
            <c:numRef>
              <c:f>'Analisi Originale'!$N$5:$P$5</c:f>
              <c:numCache>
                <c:formatCode>General</c:formatCode>
                <c:ptCount val="3"/>
                <c:pt idx="0">
                  <c:v>0.49991201621867504</c:v>
                </c:pt>
                <c:pt idx="1">
                  <c:v>0.46322614027303205</c:v>
                </c:pt>
                <c:pt idx="2">
                  <c:v>0.49913457866539118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4-4379-B95F-7363898B26F7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'Analisi Originale'!$N$4:$P$4</c:f>
              <c:strCache>
                <c:ptCount val="3"/>
                <c:pt idx="0">
                  <c:v>LL</c:v>
                </c:pt>
                <c:pt idx="1">
                  <c:v>LS</c:v>
                </c:pt>
                <c:pt idx="2">
                  <c:v>SS</c:v>
                </c:pt>
              </c:strCache>
            </c:strRef>
          </c:cat>
          <c:val>
            <c:numRef>
              <c:f>'Analisi Originale'!$N$6:$P$6</c:f>
              <c:numCache>
                <c:formatCode>General</c:formatCode>
                <c:ptCount val="3"/>
                <c:pt idx="0">
                  <c:v>0.36507916543917324</c:v>
                </c:pt>
                <c:pt idx="1">
                  <c:v>0.3691548121079205</c:v>
                </c:pt>
                <c:pt idx="2">
                  <c:v>0.35953131684260947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4-4379-B95F-7363898B26F7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'Analisi Originale'!$N$4:$P$4</c:f>
              <c:strCache>
                <c:ptCount val="3"/>
                <c:pt idx="0">
                  <c:v>LL</c:v>
                </c:pt>
                <c:pt idx="1">
                  <c:v>LS</c:v>
                </c:pt>
                <c:pt idx="2">
                  <c:v>SS</c:v>
                </c:pt>
              </c:strCache>
            </c:strRef>
          </c:cat>
          <c:val>
            <c:numRef>
              <c:f>'Analisi Originale'!$N$7:$P$7</c:f>
              <c:numCache>
                <c:formatCode>General</c:formatCode>
                <c:ptCount val="3"/>
                <c:pt idx="0">
                  <c:v>0.43249559082892414</c:v>
                </c:pt>
                <c:pt idx="1">
                  <c:v>0.41619047619047628</c:v>
                </c:pt>
                <c:pt idx="2">
                  <c:v>0.42933294775400033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4-4379-B95F-7363898B26F7}"/>
            </c:ext>
          </c:extLst>
        </c:ser>
        <c:ser>
          <c:idx val="3"/>
          <c:order val="3"/>
          <c:spPr>
            <a:ln w="254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'Analisi Originale'!$N$7:$P$7</c:f>
              <c:numCache>
                <c:formatCode>General</c:formatCode>
                <c:ptCount val="3"/>
                <c:pt idx="0">
                  <c:v>0.43249559082892414</c:v>
                </c:pt>
                <c:pt idx="1">
                  <c:v>0.41619047619047628</c:v>
                </c:pt>
                <c:pt idx="2">
                  <c:v>0.42933294775400033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4-4379-B95F-7363898B2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480829392"/>
        <c:axId val="480827424"/>
      </c:stockChart>
      <c:catAx>
        <c:axId val="48082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27424"/>
        <c:crosses val="autoZero"/>
        <c:auto val="1"/>
        <c:lblAlgn val="ctr"/>
        <c:lblOffset val="100"/>
        <c:noMultiLvlLbl val="0"/>
      </c:catAx>
      <c:valAx>
        <c:axId val="480827424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2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Distribuzione statistica del numero di incontri per soggetto</a:t>
            </a:r>
          </a:p>
        </c:rich>
      </c:tx>
      <c:layout>
        <c:manualLayout>
          <c:xMode val="edge"/>
          <c:yMode val="edge"/>
          <c:x val="0.17002979374954744"/>
          <c:y val="3.7037194543259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ConScarto!$Y$3:$Y$17</c:f>
              <c:numCache>
                <c:formatCode>General</c:formatCode>
                <c:ptCount val="15"/>
                <c:pt idx="0">
                  <c:v>0</c:v>
                </c:pt>
                <c:pt idx="1">
                  <c:v>25</c:v>
                </c:pt>
                <c:pt idx="2">
                  <c:v>12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5-4683-BCCD-B5C93354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976688"/>
        <c:axId val="311977016"/>
      </c:barChart>
      <c:catAx>
        <c:axId val="311976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977016"/>
        <c:crosses val="autoZero"/>
        <c:auto val="1"/>
        <c:lblAlgn val="ctr"/>
        <c:lblOffset val="100"/>
        <c:noMultiLvlLbl val="0"/>
      </c:catAx>
      <c:valAx>
        <c:axId val="31197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97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Distribuzione</a:t>
            </a:r>
            <a:r>
              <a:rPr lang="en-US" sz="1200" baseline="0"/>
              <a:t> statistica della percentuale di vittorie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ConScarto!$Y$37</c:f>
              <c:strCache>
                <c:ptCount val="1"/>
                <c:pt idx="0">
                  <c:v>Frequency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ConScarto!$W$38:$W$138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ConScarto!$Y$38:$Y$139</c:f>
              <c:numCache>
                <c:formatCode>General</c:formatCode>
                <c:ptCount val="10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</c:v>
                </c:pt>
                <c:pt idx="59">
                  <c:v>0</c:v>
                </c:pt>
                <c:pt idx="60">
                  <c:v>5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6</c:v>
                </c:pt>
                <c:pt idx="10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29-4F83-B7C0-5BFB1D7CE6A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ConScarto!$AB$38:$AB$48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ConScarto!$AC$38:$AC$48</c:f>
              <c:numCache>
                <c:formatCode>General</c:formatCode>
                <c:ptCount val="11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27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29-4F83-B7C0-5BFB1D7CE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86056"/>
        <c:axId val="47128704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ConScarto!$AB$38:$AB$48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0.3</c:v>
                      </c:pt>
                      <c:pt idx="4">
                        <c:v>0.4</c:v>
                      </c:pt>
                      <c:pt idx="5">
                        <c:v>0.5</c:v>
                      </c:pt>
                      <c:pt idx="6">
                        <c:v>0.6</c:v>
                      </c:pt>
                      <c:pt idx="7">
                        <c:v>0.7</c:v>
                      </c:pt>
                      <c:pt idx="8">
                        <c:v>0.8</c:v>
                      </c:pt>
                      <c:pt idx="9">
                        <c:v>0.9</c:v>
                      </c:pt>
                      <c:pt idx="10">
                        <c:v>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ConScarto!$AC$38:$AC$48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7</c:v>
                      </c:pt>
                      <c:pt idx="5">
                        <c:v>27</c:v>
                      </c:pt>
                      <c:pt idx="6">
                        <c:v>8</c:v>
                      </c:pt>
                      <c:pt idx="7">
                        <c:v>7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2F29-4F83-B7C0-5BFB1D7CE6A7}"/>
                  </c:ext>
                </c:extLst>
              </c15:ser>
            </c15:filteredScatterSeries>
          </c:ext>
        </c:extLst>
      </c:scatterChart>
      <c:valAx>
        <c:axId val="471286056"/>
        <c:scaling>
          <c:orientation val="minMax"/>
          <c:max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87040"/>
        <c:crosses val="autoZero"/>
        <c:crossBetween val="midCat"/>
        <c:majorUnit val="0.1"/>
      </c:valAx>
      <c:valAx>
        <c:axId val="4712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86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Percentuale</a:t>
            </a:r>
            <a:r>
              <a:rPr lang="en-US" baseline="0"/>
              <a:t> media di vittorie</a:t>
            </a:r>
            <a:br>
              <a:rPr lang="en-US" baseline="0"/>
            </a:br>
            <a:r>
              <a:rPr lang="en-US" baseline="0"/>
              <a:t>(le barre verticali indicano l'errore standard)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'Analisi ConScarto'!$N$4:$P$4</c:f>
              <c:strCache>
                <c:ptCount val="3"/>
                <c:pt idx="0">
                  <c:v>LL</c:v>
                </c:pt>
                <c:pt idx="1">
                  <c:v>LS</c:v>
                </c:pt>
                <c:pt idx="2">
                  <c:v>SS</c:v>
                </c:pt>
              </c:strCache>
            </c:strRef>
          </c:cat>
          <c:val>
            <c:numRef>
              <c:f>'Analisi ConScarto'!$N$5:$P$5</c:f>
              <c:numCache>
                <c:formatCode>General</c:formatCode>
                <c:ptCount val="3"/>
                <c:pt idx="0">
                  <c:v>0.53457628971124582</c:v>
                </c:pt>
                <c:pt idx="1">
                  <c:v>0.57358941973012767</c:v>
                </c:pt>
                <c:pt idx="2">
                  <c:v>0.57469334724127719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A-4479-8F24-205A320215EF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'Analisi ConScarto'!$N$4:$P$4</c:f>
              <c:strCache>
                <c:ptCount val="3"/>
                <c:pt idx="0">
                  <c:v>LL</c:v>
                </c:pt>
                <c:pt idx="1">
                  <c:v>LS</c:v>
                </c:pt>
                <c:pt idx="2">
                  <c:v>SS</c:v>
                </c:pt>
              </c:strCache>
            </c:strRef>
          </c:cat>
          <c:val>
            <c:numRef>
              <c:f>'Analisi ConScarto'!$N$6:$P$6</c:f>
              <c:numCache>
                <c:formatCode>General</c:formatCode>
                <c:ptCount val="3"/>
                <c:pt idx="0">
                  <c:v>0.40788402774907162</c:v>
                </c:pt>
                <c:pt idx="1">
                  <c:v>0.49069629455558639</c:v>
                </c:pt>
                <c:pt idx="2">
                  <c:v>0.44497240367447372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A-4479-8F24-205A320215EF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'Analisi ConScarto'!$N$4:$P$4</c:f>
              <c:strCache>
                <c:ptCount val="3"/>
                <c:pt idx="0">
                  <c:v>LL</c:v>
                </c:pt>
                <c:pt idx="1">
                  <c:v>LS</c:v>
                </c:pt>
                <c:pt idx="2">
                  <c:v>SS</c:v>
                </c:pt>
              </c:strCache>
            </c:strRef>
          </c:cat>
          <c:val>
            <c:numRef>
              <c:f>'Analisi ConScarto'!$N$7:$P$7</c:f>
              <c:numCache>
                <c:formatCode>General</c:formatCode>
                <c:ptCount val="3"/>
                <c:pt idx="0">
                  <c:v>0.47123015873015872</c:v>
                </c:pt>
                <c:pt idx="1">
                  <c:v>0.53214285714285703</c:v>
                </c:pt>
                <c:pt idx="2">
                  <c:v>0.50983287545787548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9A-4479-8F24-205A320215EF}"/>
            </c:ext>
          </c:extLst>
        </c:ser>
        <c:ser>
          <c:idx val="3"/>
          <c:order val="3"/>
          <c:spPr>
            <a:ln w="254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'Analisi ConScarto'!$N$7:$P$7</c:f>
              <c:numCache>
                <c:formatCode>General</c:formatCode>
                <c:ptCount val="3"/>
                <c:pt idx="0">
                  <c:v>0.47123015873015872</c:v>
                </c:pt>
                <c:pt idx="1">
                  <c:v>0.53214285714285703</c:v>
                </c:pt>
                <c:pt idx="2">
                  <c:v>0.50983287545787548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9A-4479-8F24-205A32021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480829392"/>
        <c:axId val="480827424"/>
      </c:stockChart>
      <c:catAx>
        <c:axId val="48082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27424"/>
        <c:crosses val="autoZero"/>
        <c:auto val="1"/>
        <c:lblAlgn val="ctr"/>
        <c:lblOffset val="100"/>
        <c:noMultiLvlLbl val="0"/>
      </c:catAx>
      <c:valAx>
        <c:axId val="480827424"/>
        <c:scaling>
          <c:orientation val="minMax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82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192769</xdr:colOff>
      <xdr:row>18</xdr:row>
      <xdr:rowOff>86632</xdr:rowOff>
    </xdr:from>
    <xdr:to>
      <xdr:col>27</xdr:col>
      <xdr:colOff>306162</xdr:colOff>
      <xdr:row>35</xdr:row>
      <xdr:rowOff>58510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43B82A-9855-4FF5-AF2A-0EBD5B0CB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450758</xdr:colOff>
      <xdr:row>18</xdr:row>
      <xdr:rowOff>88546</xdr:rowOff>
    </xdr:from>
    <xdr:to>
      <xdr:col>35</xdr:col>
      <xdr:colOff>159220</xdr:colOff>
      <xdr:row>35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A0BF31-4668-44F4-80C8-5A3EAD4DBB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136524</xdr:colOff>
      <xdr:row>9</xdr:row>
      <xdr:rowOff>9524</xdr:rowOff>
    </xdr:from>
    <xdr:to>
      <xdr:col>20</xdr:col>
      <xdr:colOff>57149</xdr:colOff>
      <xdr:row>30</xdr:row>
      <xdr:rowOff>139699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8DCCCD-C227-4091-AADA-D19420D06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192769</xdr:colOff>
      <xdr:row>18</xdr:row>
      <xdr:rowOff>86632</xdr:rowOff>
    </xdr:from>
    <xdr:to>
      <xdr:col>27</xdr:col>
      <xdr:colOff>306162</xdr:colOff>
      <xdr:row>35</xdr:row>
      <xdr:rowOff>58510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43B82A-9855-4FF5-AF2A-0EBD5B0CB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450758</xdr:colOff>
      <xdr:row>18</xdr:row>
      <xdr:rowOff>149507</xdr:rowOff>
    </xdr:from>
    <xdr:to>
      <xdr:col>35</xdr:col>
      <xdr:colOff>159220</xdr:colOff>
      <xdr:row>35</xdr:row>
      <xdr:rowOff>53819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A0BF31-4668-44F4-80C8-5A3EAD4DB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136524</xdr:colOff>
      <xdr:row>9</xdr:row>
      <xdr:rowOff>9524</xdr:rowOff>
    </xdr:from>
    <xdr:to>
      <xdr:col>20</xdr:col>
      <xdr:colOff>57149</xdr:colOff>
      <xdr:row>30</xdr:row>
      <xdr:rowOff>139699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8DCCCD-C227-4091-AADA-D19420D06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tabSelected="1" topLeftCell="A5" zoomScaleNormal="100" workbookViewId="0">
      <pane xSplit="1" topLeftCell="V1" activePane="topRight" state="frozen"/>
      <selection pane="topRight" activeCell="AC13" sqref="AC13"/>
    </sheetView>
  </sheetViews>
  <sheetFormatPr defaultRowHeight="13.2" x14ac:dyDescent="0.25"/>
  <cols>
    <col min="1" max="2" width="26.109375" customWidth="1"/>
    <col min="3" max="3" width="6.33203125" customWidth="1"/>
    <col min="4" max="4" width="30.6640625" customWidth="1"/>
    <col min="5" max="5" width="34.88671875" customWidth="1"/>
    <col min="6" max="6" width="60" customWidth="1"/>
    <col min="9" max="9" width="8" customWidth="1"/>
    <col min="10" max="10" width="11.44140625" style="1" customWidth="1"/>
    <col min="20" max="20" width="20.44140625" customWidth="1"/>
    <col min="22" max="22" width="11.6640625" customWidth="1"/>
  </cols>
  <sheetData>
    <row r="1" spans="1:25" ht="13.8" thickBot="1" x14ac:dyDescent="0.3">
      <c r="A1" t="s">
        <v>135</v>
      </c>
      <c r="B1" t="s">
        <v>139</v>
      </c>
      <c r="D1" t="s">
        <v>136</v>
      </c>
      <c r="E1" t="s">
        <v>140</v>
      </c>
      <c r="F1" t="s">
        <v>141</v>
      </c>
      <c r="G1" t="s">
        <v>142</v>
      </c>
      <c r="H1" t="s">
        <v>143</v>
      </c>
      <c r="I1" t="s">
        <v>219</v>
      </c>
      <c r="J1" s="1" t="s">
        <v>220</v>
      </c>
      <c r="K1" s="1" t="s">
        <v>223</v>
      </c>
      <c r="L1" s="1" t="s">
        <v>223</v>
      </c>
      <c r="M1" s="1" t="s">
        <v>223</v>
      </c>
      <c r="N1" s="1" t="s">
        <v>223</v>
      </c>
      <c r="O1" s="1" t="s">
        <v>223</v>
      </c>
      <c r="P1" s="1" t="s">
        <v>294</v>
      </c>
      <c r="Q1" s="1" t="s">
        <v>295</v>
      </c>
      <c r="R1" s="1" t="s">
        <v>322</v>
      </c>
      <c r="S1" s="1" t="s">
        <v>297</v>
      </c>
      <c r="T1" t="s">
        <v>221</v>
      </c>
      <c r="U1" t="s">
        <v>222</v>
      </c>
      <c r="V1" t="s">
        <v>224</v>
      </c>
      <c r="W1" t="s">
        <v>323</v>
      </c>
    </row>
    <row r="2" spans="1:25" x14ac:dyDescent="0.25">
      <c r="A2" t="s">
        <v>94</v>
      </c>
      <c r="B2">
        <v>127</v>
      </c>
      <c r="C2" t="s">
        <v>75</v>
      </c>
      <c r="D2">
        <v>220</v>
      </c>
      <c r="E2" t="s">
        <v>230</v>
      </c>
      <c r="F2" t="s">
        <v>231</v>
      </c>
      <c r="G2" t="s">
        <v>227</v>
      </c>
      <c r="I2" t="s">
        <v>156</v>
      </c>
      <c r="J2" t="s">
        <v>190</v>
      </c>
      <c r="P2">
        <v>2</v>
      </c>
      <c r="Q2">
        <v>1</v>
      </c>
      <c r="R2">
        <f>P2+Q2</f>
        <v>3</v>
      </c>
      <c r="S2" s="4">
        <f t="shared" ref="S2:S33" si="0">P2/(P2+Q2)</f>
        <v>0.66666666666666663</v>
      </c>
      <c r="T2" t="s">
        <v>232</v>
      </c>
      <c r="U2" t="s">
        <v>84</v>
      </c>
      <c r="X2" s="8" t="s">
        <v>324</v>
      </c>
      <c r="Y2" s="8" t="s">
        <v>326</v>
      </c>
    </row>
    <row r="3" spans="1:25" x14ac:dyDescent="0.25">
      <c r="A3" t="s">
        <v>96</v>
      </c>
      <c r="B3">
        <v>94</v>
      </c>
      <c r="C3" t="s">
        <v>75</v>
      </c>
      <c r="D3">
        <v>144</v>
      </c>
      <c r="E3" t="s">
        <v>233</v>
      </c>
      <c r="F3" t="s">
        <v>234</v>
      </c>
      <c r="G3">
        <v>22</v>
      </c>
      <c r="H3">
        <v>74</v>
      </c>
      <c r="I3" t="s">
        <v>156</v>
      </c>
      <c r="J3" s="3" t="s">
        <v>90</v>
      </c>
      <c r="Q3">
        <v>1</v>
      </c>
      <c r="R3">
        <f t="shared" ref="R3:R66" si="1">P3+Q3</f>
        <v>1</v>
      </c>
      <c r="S3" s="4">
        <f t="shared" si="0"/>
        <v>0</v>
      </c>
      <c r="T3" t="s">
        <v>232</v>
      </c>
      <c r="U3" t="s">
        <v>79</v>
      </c>
      <c r="W3">
        <v>1</v>
      </c>
      <c r="X3" s="17">
        <v>1</v>
      </c>
      <c r="Y3" s="6">
        <v>19</v>
      </c>
    </row>
    <row r="4" spans="1:25" x14ac:dyDescent="0.25">
      <c r="A4" t="s">
        <v>28</v>
      </c>
      <c r="B4" t="s">
        <v>137</v>
      </c>
      <c r="C4" t="s">
        <v>75</v>
      </c>
      <c r="D4">
        <v>157.21100000000001</v>
      </c>
      <c r="E4" t="s">
        <v>236</v>
      </c>
      <c r="F4" t="s">
        <v>237</v>
      </c>
      <c r="G4">
        <v>29</v>
      </c>
      <c r="H4">
        <v>93</v>
      </c>
      <c r="I4" t="s">
        <v>156</v>
      </c>
      <c r="J4" s="3" t="s">
        <v>90</v>
      </c>
      <c r="K4" s="3" t="s">
        <v>90</v>
      </c>
      <c r="Q4">
        <v>2</v>
      </c>
      <c r="R4">
        <f t="shared" si="1"/>
        <v>2</v>
      </c>
      <c r="S4" s="4">
        <f t="shared" si="0"/>
        <v>0</v>
      </c>
      <c r="T4" t="s">
        <v>232</v>
      </c>
      <c r="W4">
        <v>2</v>
      </c>
      <c r="X4" s="17">
        <v>2</v>
      </c>
      <c r="Y4" s="6">
        <v>25</v>
      </c>
    </row>
    <row r="5" spans="1:25" x14ac:dyDescent="0.25">
      <c r="A5" t="s">
        <v>95</v>
      </c>
      <c r="B5">
        <v>16</v>
      </c>
      <c r="C5" t="s">
        <v>75</v>
      </c>
      <c r="D5">
        <v>266</v>
      </c>
      <c r="E5" t="s">
        <v>238</v>
      </c>
      <c r="F5" t="s">
        <v>235</v>
      </c>
      <c r="G5">
        <v>22</v>
      </c>
      <c r="H5">
        <v>51</v>
      </c>
      <c r="I5" t="s">
        <v>156</v>
      </c>
      <c r="J5" t="s">
        <v>92</v>
      </c>
      <c r="P5">
        <v>1</v>
      </c>
      <c r="R5">
        <f t="shared" si="1"/>
        <v>1</v>
      </c>
      <c r="S5" s="4">
        <f t="shared" si="0"/>
        <v>1</v>
      </c>
      <c r="T5" t="s">
        <v>232</v>
      </c>
      <c r="U5" t="s">
        <v>79</v>
      </c>
      <c r="W5">
        <v>3</v>
      </c>
      <c r="X5" s="17">
        <v>3</v>
      </c>
      <c r="Y5" s="6">
        <v>12</v>
      </c>
    </row>
    <row r="6" spans="1:25" x14ac:dyDescent="0.25">
      <c r="A6" t="s">
        <v>97</v>
      </c>
      <c r="B6">
        <v>37</v>
      </c>
      <c r="C6" t="s">
        <v>76</v>
      </c>
      <c r="D6">
        <v>185.18600000000001</v>
      </c>
      <c r="E6" t="s">
        <v>241</v>
      </c>
      <c r="F6" t="s">
        <v>242</v>
      </c>
      <c r="G6">
        <v>15</v>
      </c>
      <c r="H6">
        <v>55</v>
      </c>
      <c r="I6" t="s">
        <v>156</v>
      </c>
      <c r="J6" t="s">
        <v>186</v>
      </c>
      <c r="K6" t="s">
        <v>243</v>
      </c>
      <c r="P6">
        <v>4</v>
      </c>
      <c r="Q6">
        <v>6</v>
      </c>
      <c r="R6">
        <f t="shared" si="1"/>
        <v>10</v>
      </c>
      <c r="S6" s="4">
        <f t="shared" si="0"/>
        <v>0.4</v>
      </c>
      <c r="T6" t="s">
        <v>232</v>
      </c>
      <c r="U6" t="s">
        <v>84</v>
      </c>
      <c r="W6">
        <v>4</v>
      </c>
      <c r="X6" s="17">
        <v>4</v>
      </c>
      <c r="Y6" s="6">
        <v>11</v>
      </c>
    </row>
    <row r="7" spans="1:25" x14ac:dyDescent="0.25">
      <c r="A7" t="s">
        <v>98</v>
      </c>
      <c r="B7">
        <v>131</v>
      </c>
      <c r="C7" t="s">
        <v>76</v>
      </c>
      <c r="D7">
        <v>152</v>
      </c>
      <c r="E7" t="s">
        <v>244</v>
      </c>
      <c r="F7" t="s">
        <v>234</v>
      </c>
      <c r="G7" t="s">
        <v>227</v>
      </c>
      <c r="I7" t="s">
        <v>156</v>
      </c>
      <c r="J7" t="s">
        <v>172</v>
      </c>
      <c r="P7">
        <v>1</v>
      </c>
      <c r="Q7">
        <v>7</v>
      </c>
      <c r="R7">
        <f t="shared" si="1"/>
        <v>8</v>
      </c>
      <c r="S7" s="4">
        <f t="shared" si="0"/>
        <v>0.125</v>
      </c>
      <c r="T7" t="s">
        <v>232</v>
      </c>
      <c r="U7" t="s">
        <v>84</v>
      </c>
      <c r="W7">
        <v>5</v>
      </c>
      <c r="X7" s="17">
        <v>5</v>
      </c>
      <c r="Y7" s="6">
        <v>6</v>
      </c>
    </row>
    <row r="8" spans="1:25" x14ac:dyDescent="0.25">
      <c r="A8" t="s">
        <v>35</v>
      </c>
      <c r="B8">
        <v>134</v>
      </c>
      <c r="C8" t="s">
        <v>77</v>
      </c>
      <c r="D8" t="s">
        <v>103</v>
      </c>
      <c r="E8" t="s">
        <v>262</v>
      </c>
      <c r="F8" t="s">
        <v>263</v>
      </c>
      <c r="G8" t="s">
        <v>227</v>
      </c>
      <c r="I8" t="s">
        <v>156</v>
      </c>
      <c r="J8" t="s">
        <v>190</v>
      </c>
      <c r="K8" s="3" t="s">
        <v>172</v>
      </c>
      <c r="L8" t="s">
        <v>190</v>
      </c>
      <c r="P8">
        <v>5</v>
      </c>
      <c r="Q8">
        <v>3</v>
      </c>
      <c r="R8">
        <f t="shared" si="1"/>
        <v>8</v>
      </c>
      <c r="S8" s="4">
        <f t="shared" si="0"/>
        <v>0.625</v>
      </c>
      <c r="T8" t="s">
        <v>232</v>
      </c>
      <c r="U8" t="s">
        <v>84</v>
      </c>
      <c r="W8">
        <v>6</v>
      </c>
      <c r="X8" s="17">
        <v>6</v>
      </c>
      <c r="Y8" s="6">
        <v>1</v>
      </c>
    </row>
    <row r="9" spans="1:25" x14ac:dyDescent="0.25">
      <c r="A9" t="s">
        <v>57</v>
      </c>
      <c r="B9">
        <v>33</v>
      </c>
      <c r="C9" t="s">
        <v>77</v>
      </c>
      <c r="D9">
        <v>287</v>
      </c>
      <c r="E9" t="s">
        <v>269</v>
      </c>
      <c r="F9" t="s">
        <v>235</v>
      </c>
      <c r="G9">
        <v>29</v>
      </c>
      <c r="H9">
        <v>65</v>
      </c>
      <c r="I9" t="s">
        <v>156</v>
      </c>
      <c r="J9" t="s">
        <v>243</v>
      </c>
      <c r="P9">
        <v>2</v>
      </c>
      <c r="R9">
        <f t="shared" si="1"/>
        <v>2</v>
      </c>
      <c r="S9" s="4">
        <f t="shared" si="0"/>
        <v>1</v>
      </c>
      <c r="T9" t="s">
        <v>232</v>
      </c>
      <c r="U9" t="s">
        <v>79</v>
      </c>
      <c r="W9">
        <v>7</v>
      </c>
      <c r="X9" s="17">
        <v>7</v>
      </c>
      <c r="Y9" s="6">
        <v>5</v>
      </c>
    </row>
    <row r="10" spans="1:25" x14ac:dyDescent="0.25">
      <c r="A10" t="s">
        <v>72</v>
      </c>
      <c r="B10">
        <v>55</v>
      </c>
      <c r="C10" t="s">
        <v>77</v>
      </c>
      <c r="D10">
        <v>6.75</v>
      </c>
      <c r="E10" t="s">
        <v>274</v>
      </c>
      <c r="F10" t="s">
        <v>275</v>
      </c>
      <c r="G10">
        <v>20</v>
      </c>
      <c r="H10">
        <v>73</v>
      </c>
      <c r="I10" t="s">
        <v>156</v>
      </c>
      <c r="J10" t="s">
        <v>172</v>
      </c>
      <c r="K10" t="s">
        <v>172</v>
      </c>
      <c r="P10">
        <v>2</v>
      </c>
      <c r="Q10">
        <v>2</v>
      </c>
      <c r="R10">
        <f t="shared" si="1"/>
        <v>4</v>
      </c>
      <c r="S10" s="4">
        <f t="shared" si="0"/>
        <v>0.5</v>
      </c>
      <c r="T10" t="s">
        <v>232</v>
      </c>
      <c r="U10" t="s">
        <v>84</v>
      </c>
      <c r="W10">
        <v>8</v>
      </c>
      <c r="X10" s="17">
        <v>8</v>
      </c>
      <c r="Y10" s="6">
        <v>5</v>
      </c>
    </row>
    <row r="11" spans="1:25" x14ac:dyDescent="0.25">
      <c r="A11" t="s">
        <v>32</v>
      </c>
      <c r="B11">
        <v>125</v>
      </c>
      <c r="C11" t="s">
        <v>79</v>
      </c>
      <c r="D11">
        <v>24.25</v>
      </c>
      <c r="E11" t="s">
        <v>281</v>
      </c>
      <c r="F11" t="s">
        <v>278</v>
      </c>
      <c r="G11" t="s">
        <v>227</v>
      </c>
      <c r="I11" t="s">
        <v>156</v>
      </c>
      <c r="J11" t="s">
        <v>172</v>
      </c>
      <c r="K11" t="s">
        <v>172</v>
      </c>
      <c r="P11">
        <v>2</v>
      </c>
      <c r="Q11">
        <v>2</v>
      </c>
      <c r="R11">
        <f t="shared" si="1"/>
        <v>4</v>
      </c>
      <c r="S11" s="4">
        <f t="shared" si="0"/>
        <v>0.5</v>
      </c>
      <c r="T11" t="s">
        <v>232</v>
      </c>
      <c r="U11" t="s">
        <v>84</v>
      </c>
      <c r="W11">
        <v>9</v>
      </c>
      <c r="X11" s="17">
        <v>9</v>
      </c>
      <c r="Y11" s="6">
        <v>2</v>
      </c>
    </row>
    <row r="12" spans="1:25" x14ac:dyDescent="0.25">
      <c r="A12" t="s">
        <v>73</v>
      </c>
      <c r="B12">
        <v>56</v>
      </c>
      <c r="C12" t="s">
        <v>79</v>
      </c>
      <c r="D12" t="s">
        <v>110</v>
      </c>
      <c r="E12" t="s">
        <v>283</v>
      </c>
      <c r="F12" t="s">
        <v>257</v>
      </c>
      <c r="G12">
        <v>37</v>
      </c>
      <c r="H12">
        <v>89</v>
      </c>
      <c r="I12" t="s">
        <v>156</v>
      </c>
      <c r="J12" t="s">
        <v>172</v>
      </c>
      <c r="K12" t="s">
        <v>172</v>
      </c>
      <c r="L12" t="s">
        <v>172</v>
      </c>
      <c r="P12">
        <v>3</v>
      </c>
      <c r="Q12">
        <v>3</v>
      </c>
      <c r="R12">
        <f t="shared" si="1"/>
        <v>6</v>
      </c>
      <c r="S12" s="4">
        <f t="shared" si="0"/>
        <v>0.5</v>
      </c>
      <c r="T12" t="s">
        <v>232</v>
      </c>
      <c r="U12" t="s">
        <v>84</v>
      </c>
      <c r="W12">
        <v>10</v>
      </c>
      <c r="X12" s="17">
        <v>10</v>
      </c>
      <c r="Y12" s="6">
        <v>2</v>
      </c>
    </row>
    <row r="13" spans="1:25" x14ac:dyDescent="0.25">
      <c r="A13" t="s">
        <v>29</v>
      </c>
      <c r="B13">
        <v>121</v>
      </c>
      <c r="C13" t="s">
        <v>79</v>
      </c>
      <c r="D13">
        <v>141.15600000000001</v>
      </c>
      <c r="E13" t="s">
        <v>284</v>
      </c>
      <c r="F13" t="s">
        <v>234</v>
      </c>
      <c r="G13" t="s">
        <v>227</v>
      </c>
      <c r="I13" t="s">
        <v>156</v>
      </c>
      <c r="J13" t="s">
        <v>172</v>
      </c>
      <c r="P13">
        <v>1</v>
      </c>
      <c r="Q13">
        <v>1</v>
      </c>
      <c r="R13">
        <f t="shared" si="1"/>
        <v>2</v>
      </c>
      <c r="S13" s="4">
        <f t="shared" si="0"/>
        <v>0.5</v>
      </c>
      <c r="T13" t="s">
        <v>232</v>
      </c>
      <c r="U13" t="s">
        <v>84</v>
      </c>
      <c r="W13">
        <v>11</v>
      </c>
      <c r="X13" s="17">
        <v>11</v>
      </c>
      <c r="Y13" s="6">
        <v>0</v>
      </c>
    </row>
    <row r="14" spans="1:25" x14ac:dyDescent="0.25">
      <c r="A14" t="s">
        <v>39</v>
      </c>
      <c r="B14">
        <v>140</v>
      </c>
      <c r="C14" t="s">
        <v>80</v>
      </c>
      <c r="D14" t="s">
        <v>112</v>
      </c>
      <c r="E14" t="s">
        <v>288</v>
      </c>
      <c r="F14" t="s">
        <v>257</v>
      </c>
      <c r="G14" t="s">
        <v>227</v>
      </c>
      <c r="I14" t="s">
        <v>156</v>
      </c>
      <c r="J14" t="s">
        <v>172</v>
      </c>
      <c r="K14" t="s">
        <v>172</v>
      </c>
      <c r="L14" t="s">
        <v>190</v>
      </c>
      <c r="P14">
        <v>4</v>
      </c>
      <c r="Q14">
        <v>3</v>
      </c>
      <c r="R14">
        <f t="shared" si="1"/>
        <v>7</v>
      </c>
      <c r="S14" s="4">
        <f t="shared" si="0"/>
        <v>0.5714285714285714</v>
      </c>
      <c r="T14" t="s">
        <v>232</v>
      </c>
      <c r="U14" t="s">
        <v>84</v>
      </c>
      <c r="W14">
        <v>12</v>
      </c>
      <c r="X14" s="17">
        <v>12</v>
      </c>
      <c r="Y14" s="6">
        <v>0</v>
      </c>
    </row>
    <row r="15" spans="1:25" x14ac:dyDescent="0.25">
      <c r="A15" t="s">
        <v>64</v>
      </c>
      <c r="B15">
        <v>42</v>
      </c>
      <c r="C15" t="s">
        <v>80</v>
      </c>
      <c r="D15" t="s">
        <v>113</v>
      </c>
      <c r="E15" t="s">
        <v>289</v>
      </c>
      <c r="F15" t="s">
        <v>290</v>
      </c>
      <c r="G15">
        <v>23</v>
      </c>
      <c r="H15">
        <v>68</v>
      </c>
      <c r="I15" t="s">
        <v>291</v>
      </c>
      <c r="J15" t="s">
        <v>190</v>
      </c>
      <c r="K15" t="s">
        <v>164</v>
      </c>
      <c r="L15" t="s">
        <v>190</v>
      </c>
      <c r="M15" t="s">
        <v>164</v>
      </c>
      <c r="P15">
        <v>12</v>
      </c>
      <c r="Q15">
        <v>2</v>
      </c>
      <c r="R15">
        <f t="shared" si="1"/>
        <v>14</v>
      </c>
      <c r="S15" s="4">
        <f t="shared" si="0"/>
        <v>0.8571428571428571</v>
      </c>
      <c r="T15" t="s">
        <v>232</v>
      </c>
      <c r="U15" t="s">
        <v>84</v>
      </c>
      <c r="W15">
        <v>13</v>
      </c>
      <c r="X15" s="17">
        <v>13</v>
      </c>
      <c r="Y15" s="6">
        <v>1</v>
      </c>
    </row>
    <row r="16" spans="1:25" x14ac:dyDescent="0.25">
      <c r="A16" t="s">
        <v>3</v>
      </c>
      <c r="B16">
        <v>77</v>
      </c>
      <c r="C16" t="s">
        <v>82</v>
      </c>
      <c r="D16">
        <v>198</v>
      </c>
      <c r="E16" t="s">
        <v>267</v>
      </c>
      <c r="F16" t="s">
        <v>268</v>
      </c>
      <c r="G16">
        <v>28</v>
      </c>
      <c r="H16">
        <v>74</v>
      </c>
      <c r="I16" t="s">
        <v>156</v>
      </c>
      <c r="J16" t="s">
        <v>172</v>
      </c>
      <c r="P16">
        <v>1</v>
      </c>
      <c r="Q16">
        <v>1</v>
      </c>
      <c r="R16">
        <f t="shared" si="1"/>
        <v>2</v>
      </c>
      <c r="S16" s="4">
        <f t="shared" si="0"/>
        <v>0.5</v>
      </c>
      <c r="T16" t="s">
        <v>232</v>
      </c>
      <c r="U16" t="s">
        <v>84</v>
      </c>
      <c r="W16">
        <v>14</v>
      </c>
      <c r="X16" s="17">
        <v>14</v>
      </c>
      <c r="Y16" s="6">
        <v>2</v>
      </c>
    </row>
    <row r="17" spans="1:25" x14ac:dyDescent="0.25">
      <c r="A17" t="s">
        <v>60</v>
      </c>
      <c r="B17">
        <v>36</v>
      </c>
      <c r="C17" t="s">
        <v>84</v>
      </c>
      <c r="D17">
        <v>227</v>
      </c>
      <c r="E17" t="s">
        <v>150</v>
      </c>
      <c r="F17" t="s">
        <v>151</v>
      </c>
      <c r="G17">
        <v>16</v>
      </c>
      <c r="H17">
        <v>86</v>
      </c>
      <c r="I17" t="s">
        <v>156</v>
      </c>
      <c r="J17" s="1" t="s">
        <v>90</v>
      </c>
      <c r="Q17">
        <v>1</v>
      </c>
      <c r="R17">
        <f t="shared" si="1"/>
        <v>1</v>
      </c>
      <c r="S17" s="4">
        <f t="shared" si="0"/>
        <v>0</v>
      </c>
      <c r="T17" t="s">
        <v>232</v>
      </c>
      <c r="U17" t="s">
        <v>84</v>
      </c>
      <c r="W17">
        <v>15</v>
      </c>
      <c r="X17" s="17">
        <v>15</v>
      </c>
      <c r="Y17" s="6">
        <v>0</v>
      </c>
    </row>
    <row r="18" spans="1:25" ht="13.8" thickBot="1" x14ac:dyDescent="0.3">
      <c r="A18" t="s">
        <v>59</v>
      </c>
      <c r="B18">
        <v>35</v>
      </c>
      <c r="C18" t="s">
        <v>84</v>
      </c>
      <c r="D18">
        <v>214</v>
      </c>
      <c r="E18" t="s">
        <v>153</v>
      </c>
      <c r="F18" t="s">
        <v>152</v>
      </c>
      <c r="G18">
        <v>20</v>
      </c>
      <c r="H18">
        <v>120</v>
      </c>
      <c r="I18" t="s">
        <v>156</v>
      </c>
      <c r="J18" s="2" t="s">
        <v>90</v>
      </c>
      <c r="Q18">
        <v>1</v>
      </c>
      <c r="R18">
        <f t="shared" si="1"/>
        <v>1</v>
      </c>
      <c r="S18" s="4">
        <f t="shared" si="0"/>
        <v>0</v>
      </c>
      <c r="T18" t="s">
        <v>232</v>
      </c>
      <c r="U18" t="s">
        <v>84</v>
      </c>
      <c r="X18" s="7" t="s">
        <v>325</v>
      </c>
      <c r="Y18" s="7">
        <v>0</v>
      </c>
    </row>
    <row r="19" spans="1:25" x14ac:dyDescent="0.25">
      <c r="A19" t="s">
        <v>4</v>
      </c>
      <c r="B19">
        <v>61</v>
      </c>
      <c r="C19" t="s">
        <v>84</v>
      </c>
      <c r="D19">
        <v>76.144999999999996</v>
      </c>
      <c r="E19" t="s">
        <v>160</v>
      </c>
      <c r="F19" t="s">
        <v>146</v>
      </c>
      <c r="G19">
        <v>21</v>
      </c>
      <c r="H19">
        <v>79</v>
      </c>
      <c r="I19" t="s">
        <v>156</v>
      </c>
      <c r="J19" s="1" t="s">
        <v>90</v>
      </c>
      <c r="K19" t="s">
        <v>90</v>
      </c>
      <c r="Q19">
        <v>2</v>
      </c>
      <c r="R19">
        <f t="shared" si="1"/>
        <v>2</v>
      </c>
      <c r="S19" s="4">
        <f t="shared" si="0"/>
        <v>0</v>
      </c>
      <c r="T19" t="s">
        <v>232</v>
      </c>
      <c r="U19" t="s">
        <v>84</v>
      </c>
    </row>
    <row r="20" spans="1:25" x14ac:dyDescent="0.25">
      <c r="A20" t="s">
        <v>71</v>
      </c>
      <c r="B20">
        <v>54</v>
      </c>
      <c r="C20" t="s">
        <v>86</v>
      </c>
      <c r="D20" t="s">
        <v>119</v>
      </c>
      <c r="E20" t="s">
        <v>178</v>
      </c>
      <c r="F20" t="s">
        <v>177</v>
      </c>
      <c r="I20" t="s">
        <v>156</v>
      </c>
      <c r="J20" s="1" t="s">
        <v>172</v>
      </c>
      <c r="K20" s="2" t="s">
        <v>172</v>
      </c>
      <c r="L20" s="1" t="s">
        <v>90</v>
      </c>
      <c r="M20" s="1" t="s">
        <v>174</v>
      </c>
      <c r="N20" s="1" t="s">
        <v>172</v>
      </c>
      <c r="P20">
        <v>6</v>
      </c>
      <c r="Q20">
        <v>4</v>
      </c>
      <c r="R20">
        <f t="shared" si="1"/>
        <v>10</v>
      </c>
      <c r="S20" s="4">
        <f t="shared" si="0"/>
        <v>0.6</v>
      </c>
      <c r="T20" t="s">
        <v>232</v>
      </c>
      <c r="U20" t="s">
        <v>84</v>
      </c>
    </row>
    <row r="21" spans="1:25" x14ac:dyDescent="0.25">
      <c r="A21" t="s">
        <v>40</v>
      </c>
      <c r="B21">
        <v>107</v>
      </c>
      <c r="C21" t="s">
        <v>87</v>
      </c>
      <c r="D21">
        <v>75.144000000000005</v>
      </c>
      <c r="E21" t="s">
        <v>181</v>
      </c>
      <c r="F21" t="s">
        <v>146</v>
      </c>
      <c r="I21" t="s">
        <v>156</v>
      </c>
      <c r="J21" s="1" t="s">
        <v>180</v>
      </c>
      <c r="K21" s="2" t="s">
        <v>174</v>
      </c>
      <c r="P21">
        <v>6</v>
      </c>
      <c r="Q21">
        <v>1</v>
      </c>
      <c r="R21">
        <f t="shared" si="1"/>
        <v>7</v>
      </c>
      <c r="S21" s="4">
        <f t="shared" si="0"/>
        <v>0.8571428571428571</v>
      </c>
      <c r="T21" t="s">
        <v>232</v>
      </c>
      <c r="U21" t="s">
        <v>84</v>
      </c>
    </row>
    <row r="22" spans="1:25" x14ac:dyDescent="0.25">
      <c r="A22" t="s">
        <v>6</v>
      </c>
      <c r="B22">
        <v>63</v>
      </c>
      <c r="C22" t="s">
        <v>87</v>
      </c>
      <c r="D22">
        <v>85.94</v>
      </c>
      <c r="E22" t="s">
        <v>184</v>
      </c>
      <c r="F22" t="s">
        <v>185</v>
      </c>
      <c r="G22">
        <v>20</v>
      </c>
      <c r="H22">
        <v>70</v>
      </c>
      <c r="I22" t="s">
        <v>156</v>
      </c>
      <c r="J22" s="1" t="s">
        <v>90</v>
      </c>
      <c r="K22" s="1" t="s">
        <v>90</v>
      </c>
      <c r="Q22">
        <v>2</v>
      </c>
      <c r="R22">
        <f t="shared" si="1"/>
        <v>2</v>
      </c>
      <c r="S22" s="4">
        <f t="shared" si="0"/>
        <v>0</v>
      </c>
      <c r="T22" t="s">
        <v>232</v>
      </c>
      <c r="U22" t="s">
        <v>79</v>
      </c>
    </row>
    <row r="23" spans="1:25" x14ac:dyDescent="0.25">
      <c r="A23" t="s">
        <v>121</v>
      </c>
      <c r="B23">
        <v>143</v>
      </c>
      <c r="C23" t="s">
        <v>87</v>
      </c>
      <c r="D23" t="s">
        <v>113</v>
      </c>
      <c r="E23" t="s">
        <v>192</v>
      </c>
      <c r="F23" t="s">
        <v>194</v>
      </c>
      <c r="I23" t="s">
        <v>193</v>
      </c>
      <c r="J23" s="1" t="s">
        <v>172</v>
      </c>
      <c r="K23" s="1" t="s">
        <v>90</v>
      </c>
      <c r="L23" s="1" t="s">
        <v>180</v>
      </c>
      <c r="M23" s="2" t="s">
        <v>90</v>
      </c>
      <c r="P23">
        <v>4</v>
      </c>
      <c r="Q23">
        <v>4</v>
      </c>
      <c r="R23">
        <f t="shared" si="1"/>
        <v>8</v>
      </c>
      <c r="S23" s="4">
        <f t="shared" si="0"/>
        <v>0.5</v>
      </c>
      <c r="T23" t="s">
        <v>232</v>
      </c>
      <c r="U23" t="s">
        <v>84</v>
      </c>
    </row>
    <row r="24" spans="1:25" x14ac:dyDescent="0.25">
      <c r="A24" t="s">
        <v>24</v>
      </c>
      <c r="B24">
        <v>98</v>
      </c>
      <c r="C24" t="s">
        <v>87</v>
      </c>
      <c r="D24">
        <v>151</v>
      </c>
      <c r="E24" t="s">
        <v>176</v>
      </c>
      <c r="F24" t="s">
        <v>146</v>
      </c>
      <c r="I24" t="s">
        <v>156</v>
      </c>
      <c r="J24" s="1" t="s">
        <v>172</v>
      </c>
      <c r="P24">
        <v>1</v>
      </c>
      <c r="Q24">
        <v>1</v>
      </c>
      <c r="R24">
        <f t="shared" si="1"/>
        <v>2</v>
      </c>
      <c r="S24" s="4">
        <f t="shared" si="0"/>
        <v>0.5</v>
      </c>
      <c r="T24" t="s">
        <v>232</v>
      </c>
      <c r="U24" t="s">
        <v>79</v>
      </c>
    </row>
    <row r="25" spans="1:25" x14ac:dyDescent="0.25">
      <c r="A25" t="s">
        <v>31</v>
      </c>
      <c r="B25">
        <v>124</v>
      </c>
      <c r="C25" t="s">
        <v>88</v>
      </c>
      <c r="D25">
        <v>56</v>
      </c>
      <c r="E25" t="s">
        <v>197</v>
      </c>
      <c r="F25" t="s">
        <v>198</v>
      </c>
      <c r="I25" t="s">
        <v>156</v>
      </c>
      <c r="J25" s="1" t="s">
        <v>90</v>
      </c>
      <c r="Q25">
        <v>1</v>
      </c>
      <c r="R25">
        <f t="shared" si="1"/>
        <v>1</v>
      </c>
      <c r="S25" s="4">
        <f t="shared" si="0"/>
        <v>0</v>
      </c>
      <c r="T25" t="s">
        <v>232</v>
      </c>
      <c r="U25" t="s">
        <v>79</v>
      </c>
    </row>
    <row r="26" spans="1:25" x14ac:dyDescent="0.25">
      <c r="A26" t="s">
        <v>21</v>
      </c>
      <c r="B26">
        <v>91</v>
      </c>
      <c r="C26" t="s">
        <v>89</v>
      </c>
      <c r="D26">
        <v>143</v>
      </c>
      <c r="E26" t="s">
        <v>145</v>
      </c>
      <c r="F26" t="s">
        <v>146</v>
      </c>
      <c r="G26">
        <v>28</v>
      </c>
      <c r="H26">
        <v>69</v>
      </c>
      <c r="I26" t="s">
        <v>156</v>
      </c>
      <c r="J26" s="1" t="s">
        <v>90</v>
      </c>
      <c r="Q26">
        <v>1</v>
      </c>
      <c r="R26">
        <f t="shared" si="1"/>
        <v>1</v>
      </c>
      <c r="S26" s="4">
        <f t="shared" si="0"/>
        <v>0</v>
      </c>
      <c r="T26" t="s">
        <v>232</v>
      </c>
      <c r="U26" t="s">
        <v>84</v>
      </c>
    </row>
    <row r="27" spans="1:25" x14ac:dyDescent="0.25">
      <c r="A27" t="s">
        <v>55</v>
      </c>
      <c r="B27">
        <v>31</v>
      </c>
      <c r="C27" t="s">
        <v>90</v>
      </c>
      <c r="D27">
        <v>221</v>
      </c>
      <c r="E27" t="s">
        <v>209</v>
      </c>
      <c r="F27" t="s">
        <v>149</v>
      </c>
      <c r="G27">
        <v>18</v>
      </c>
      <c r="H27">
        <v>64</v>
      </c>
      <c r="I27" t="s">
        <v>156</v>
      </c>
      <c r="J27" s="1" t="s">
        <v>90</v>
      </c>
      <c r="Q27">
        <v>1</v>
      </c>
      <c r="R27">
        <f t="shared" si="1"/>
        <v>1</v>
      </c>
      <c r="S27" s="4">
        <f t="shared" si="0"/>
        <v>0</v>
      </c>
      <c r="T27" t="s">
        <v>232</v>
      </c>
      <c r="U27" s="1" t="s">
        <v>84</v>
      </c>
    </row>
    <row r="28" spans="1:25" x14ac:dyDescent="0.25">
      <c r="A28" t="s">
        <v>36</v>
      </c>
      <c r="B28">
        <v>135</v>
      </c>
      <c r="C28" t="s">
        <v>92</v>
      </c>
      <c r="D28">
        <v>82.150999999999996</v>
      </c>
      <c r="E28" t="s">
        <v>163</v>
      </c>
      <c r="F28" t="s">
        <v>146</v>
      </c>
      <c r="I28" t="s">
        <v>156</v>
      </c>
      <c r="J28" s="1" t="s">
        <v>172</v>
      </c>
      <c r="K28" s="1" t="s">
        <v>172</v>
      </c>
      <c r="P28">
        <v>2</v>
      </c>
      <c r="Q28">
        <v>7</v>
      </c>
      <c r="R28">
        <f t="shared" si="1"/>
        <v>9</v>
      </c>
      <c r="S28" s="4">
        <f t="shared" si="0"/>
        <v>0.22222222222222221</v>
      </c>
      <c r="T28" t="s">
        <v>232</v>
      </c>
      <c r="U28" s="1" t="s">
        <v>79</v>
      </c>
    </row>
    <row r="29" spans="1:25" x14ac:dyDescent="0.25">
      <c r="A29" t="s">
        <v>26</v>
      </c>
      <c r="B29">
        <v>142</v>
      </c>
      <c r="C29" t="s">
        <v>75</v>
      </c>
      <c r="D29">
        <v>1.159</v>
      </c>
      <c r="E29" t="s">
        <v>225</v>
      </c>
      <c r="F29" t="s">
        <v>226</v>
      </c>
      <c r="G29" t="s">
        <v>227</v>
      </c>
      <c r="I29" t="s">
        <v>228</v>
      </c>
      <c r="J29" t="s">
        <v>90</v>
      </c>
      <c r="K29" t="s">
        <v>90</v>
      </c>
      <c r="P29">
        <v>6</v>
      </c>
      <c r="Q29">
        <v>8</v>
      </c>
      <c r="R29">
        <f t="shared" si="1"/>
        <v>14</v>
      </c>
      <c r="S29" s="4">
        <f t="shared" si="0"/>
        <v>0.42857142857142855</v>
      </c>
      <c r="T29" t="s">
        <v>229</v>
      </c>
      <c r="U29" t="s">
        <v>84</v>
      </c>
    </row>
    <row r="30" spans="1:25" x14ac:dyDescent="0.25">
      <c r="A30" t="s">
        <v>61</v>
      </c>
      <c r="B30">
        <v>38</v>
      </c>
      <c r="C30" t="s">
        <v>76</v>
      </c>
      <c r="D30">
        <v>76</v>
      </c>
      <c r="E30" t="s">
        <v>245</v>
      </c>
      <c r="F30" t="s">
        <v>234</v>
      </c>
      <c r="G30">
        <v>30</v>
      </c>
      <c r="H30">
        <v>72</v>
      </c>
      <c r="I30" t="s">
        <v>156</v>
      </c>
      <c r="J30" t="s">
        <v>172</v>
      </c>
      <c r="P30">
        <v>1</v>
      </c>
      <c r="Q30">
        <v>1</v>
      </c>
      <c r="R30">
        <f t="shared" si="1"/>
        <v>2</v>
      </c>
      <c r="S30" s="4">
        <f t="shared" si="0"/>
        <v>0.5</v>
      </c>
      <c r="T30" t="s">
        <v>229</v>
      </c>
      <c r="U30" t="s">
        <v>84</v>
      </c>
    </row>
    <row r="31" spans="1:25" x14ac:dyDescent="0.25">
      <c r="A31" t="s">
        <v>25</v>
      </c>
      <c r="B31">
        <v>99</v>
      </c>
      <c r="C31" t="s">
        <v>76</v>
      </c>
      <c r="D31">
        <v>214</v>
      </c>
      <c r="E31" t="s">
        <v>246</v>
      </c>
      <c r="F31" t="s">
        <v>237</v>
      </c>
      <c r="G31">
        <v>23</v>
      </c>
      <c r="H31">
        <v>88</v>
      </c>
      <c r="I31" t="s">
        <v>156</v>
      </c>
      <c r="J31" t="s">
        <v>190</v>
      </c>
      <c r="P31">
        <v>2</v>
      </c>
      <c r="Q31">
        <v>1</v>
      </c>
      <c r="R31">
        <f t="shared" si="1"/>
        <v>3</v>
      </c>
      <c r="S31" s="4">
        <f t="shared" si="0"/>
        <v>0.66666666666666663</v>
      </c>
      <c r="T31" t="s">
        <v>229</v>
      </c>
      <c r="U31" t="s">
        <v>84</v>
      </c>
    </row>
    <row r="32" spans="1:25" x14ac:dyDescent="0.25">
      <c r="A32" t="s">
        <v>1</v>
      </c>
      <c r="B32">
        <v>59</v>
      </c>
      <c r="C32" t="s">
        <v>76</v>
      </c>
      <c r="D32">
        <v>161.33699999999999</v>
      </c>
      <c r="E32" t="s">
        <v>247</v>
      </c>
      <c r="F32" t="s">
        <v>248</v>
      </c>
      <c r="G32">
        <v>24</v>
      </c>
      <c r="H32">
        <v>55</v>
      </c>
      <c r="I32" t="s">
        <v>156</v>
      </c>
      <c r="J32" t="s">
        <v>90</v>
      </c>
      <c r="K32" s="3" t="s">
        <v>90</v>
      </c>
      <c r="Q32">
        <v>2</v>
      </c>
      <c r="R32">
        <f t="shared" si="1"/>
        <v>2</v>
      </c>
      <c r="S32" s="4">
        <f t="shared" si="0"/>
        <v>0</v>
      </c>
      <c r="T32" t="s">
        <v>229</v>
      </c>
      <c r="U32" t="s">
        <v>79</v>
      </c>
    </row>
    <row r="33" spans="1:29" x14ac:dyDescent="0.25">
      <c r="A33" t="s">
        <v>65</v>
      </c>
      <c r="B33">
        <v>43</v>
      </c>
      <c r="C33" t="s">
        <v>76</v>
      </c>
      <c r="D33">
        <v>89</v>
      </c>
      <c r="E33" t="s">
        <v>251</v>
      </c>
      <c r="F33" t="s">
        <v>237</v>
      </c>
      <c r="G33">
        <v>19</v>
      </c>
      <c r="H33">
        <v>72</v>
      </c>
      <c r="I33" t="s">
        <v>156</v>
      </c>
      <c r="J33" t="s">
        <v>164</v>
      </c>
      <c r="P33">
        <v>4</v>
      </c>
      <c r="R33">
        <f t="shared" si="1"/>
        <v>4</v>
      </c>
      <c r="S33" s="4">
        <f t="shared" si="0"/>
        <v>1</v>
      </c>
      <c r="T33" t="s">
        <v>229</v>
      </c>
      <c r="U33" t="s">
        <v>84</v>
      </c>
    </row>
    <row r="34" spans="1:29" x14ac:dyDescent="0.25">
      <c r="A34" t="s">
        <v>43</v>
      </c>
      <c r="B34">
        <v>117</v>
      </c>
      <c r="C34" t="s">
        <v>77</v>
      </c>
      <c r="D34">
        <v>138</v>
      </c>
      <c r="E34" t="s">
        <v>255</v>
      </c>
      <c r="F34" t="s">
        <v>256</v>
      </c>
      <c r="G34" t="s">
        <v>227</v>
      </c>
      <c r="I34" t="s">
        <v>156</v>
      </c>
      <c r="J34" s="3" t="s">
        <v>90</v>
      </c>
      <c r="Q34">
        <v>1</v>
      </c>
      <c r="R34">
        <f t="shared" si="1"/>
        <v>1</v>
      </c>
      <c r="S34" s="4">
        <f t="shared" ref="S34:S65" si="2">P34/(P34+Q34)</f>
        <v>0</v>
      </c>
      <c r="T34" t="s">
        <v>229</v>
      </c>
      <c r="U34" t="s">
        <v>79</v>
      </c>
    </row>
    <row r="35" spans="1:29" x14ac:dyDescent="0.25">
      <c r="A35" t="s">
        <v>100</v>
      </c>
      <c r="B35">
        <v>41</v>
      </c>
      <c r="C35" t="s">
        <v>77</v>
      </c>
      <c r="D35">
        <v>88.338999999999999</v>
      </c>
      <c r="E35" t="s">
        <v>258</v>
      </c>
      <c r="F35" t="s">
        <v>259</v>
      </c>
      <c r="G35">
        <v>23</v>
      </c>
      <c r="H35">
        <v>70</v>
      </c>
      <c r="I35" t="s">
        <v>156</v>
      </c>
      <c r="J35" t="s">
        <v>190</v>
      </c>
      <c r="K35" s="3" t="s">
        <v>172</v>
      </c>
      <c r="P35">
        <v>3</v>
      </c>
      <c r="Q35">
        <v>2</v>
      </c>
      <c r="R35">
        <f t="shared" si="1"/>
        <v>5</v>
      </c>
      <c r="S35" s="4">
        <f t="shared" si="2"/>
        <v>0.6</v>
      </c>
      <c r="T35" t="s">
        <v>229</v>
      </c>
      <c r="U35" t="s">
        <v>84</v>
      </c>
    </row>
    <row r="36" spans="1:29" ht="13.8" thickBot="1" x14ac:dyDescent="0.3">
      <c r="A36" t="s">
        <v>101</v>
      </c>
      <c r="B36">
        <v>100</v>
      </c>
      <c r="C36" t="s">
        <v>77</v>
      </c>
      <c r="D36" t="s">
        <v>102</v>
      </c>
      <c r="E36" t="s">
        <v>260</v>
      </c>
      <c r="F36" t="s">
        <v>261</v>
      </c>
      <c r="G36">
        <v>22</v>
      </c>
      <c r="H36">
        <v>63</v>
      </c>
      <c r="I36" t="s">
        <v>156</v>
      </c>
      <c r="J36" s="3" t="s">
        <v>172</v>
      </c>
      <c r="K36" t="s">
        <v>90</v>
      </c>
      <c r="L36" t="s">
        <v>186</v>
      </c>
      <c r="M36" t="s">
        <v>174</v>
      </c>
      <c r="P36">
        <v>6</v>
      </c>
      <c r="Q36">
        <v>2</v>
      </c>
      <c r="R36">
        <f t="shared" si="1"/>
        <v>8</v>
      </c>
      <c r="S36" s="4">
        <f t="shared" si="2"/>
        <v>0.75</v>
      </c>
      <c r="T36" t="s">
        <v>229</v>
      </c>
      <c r="U36" t="s">
        <v>79</v>
      </c>
    </row>
    <row r="37" spans="1:29" x14ac:dyDescent="0.25">
      <c r="A37" t="s">
        <v>12</v>
      </c>
      <c r="B37">
        <v>70</v>
      </c>
      <c r="C37" t="s">
        <v>77</v>
      </c>
      <c r="D37">
        <v>198</v>
      </c>
      <c r="E37" t="s">
        <v>267</v>
      </c>
      <c r="F37" t="s">
        <v>268</v>
      </c>
      <c r="G37">
        <v>21</v>
      </c>
      <c r="H37">
        <v>74</v>
      </c>
      <c r="I37" t="s">
        <v>156</v>
      </c>
      <c r="J37" t="s">
        <v>172</v>
      </c>
      <c r="P37">
        <v>1</v>
      </c>
      <c r="Q37">
        <v>1</v>
      </c>
      <c r="R37">
        <f t="shared" si="1"/>
        <v>2</v>
      </c>
      <c r="S37" s="4">
        <f t="shared" si="2"/>
        <v>0.5</v>
      </c>
      <c r="T37" t="s">
        <v>229</v>
      </c>
      <c r="U37" t="s">
        <v>84</v>
      </c>
      <c r="X37" s="8" t="s">
        <v>324</v>
      </c>
      <c r="Y37" s="8" t="s">
        <v>326</v>
      </c>
      <c r="AB37" s="8" t="s">
        <v>324</v>
      </c>
      <c r="AC37" s="8" t="s">
        <v>326</v>
      </c>
    </row>
    <row r="38" spans="1:29" x14ac:dyDescent="0.25">
      <c r="A38" t="s">
        <v>105</v>
      </c>
      <c r="B38">
        <v>76</v>
      </c>
      <c r="C38" t="s">
        <v>77</v>
      </c>
      <c r="D38">
        <v>89.91</v>
      </c>
      <c r="E38" t="s">
        <v>270</v>
      </c>
      <c r="F38" t="s">
        <v>237</v>
      </c>
      <c r="G38">
        <v>24</v>
      </c>
      <c r="H38">
        <v>83</v>
      </c>
      <c r="I38" t="s">
        <v>156</v>
      </c>
      <c r="J38"/>
      <c r="K38" t="s">
        <v>172</v>
      </c>
      <c r="P38">
        <v>1</v>
      </c>
      <c r="Q38">
        <v>1</v>
      </c>
      <c r="R38">
        <f t="shared" si="1"/>
        <v>2</v>
      </c>
      <c r="S38" s="4">
        <f t="shared" si="2"/>
        <v>0.5</v>
      </c>
      <c r="T38" t="s">
        <v>229</v>
      </c>
      <c r="U38" t="s">
        <v>84</v>
      </c>
      <c r="W38">
        <v>0</v>
      </c>
      <c r="X38" s="17">
        <v>0</v>
      </c>
      <c r="Y38" s="6">
        <v>26</v>
      </c>
      <c r="AA38" s="5">
        <v>0</v>
      </c>
      <c r="AB38" s="17">
        <v>0</v>
      </c>
      <c r="AC38" s="6">
        <v>26</v>
      </c>
    </row>
    <row r="39" spans="1:29" x14ac:dyDescent="0.25">
      <c r="A39" t="s">
        <v>106</v>
      </c>
      <c r="B39">
        <v>93</v>
      </c>
      <c r="C39" t="s">
        <v>77</v>
      </c>
      <c r="D39">
        <v>143</v>
      </c>
      <c r="E39" t="s">
        <v>271</v>
      </c>
      <c r="F39" t="s">
        <v>234</v>
      </c>
      <c r="G39">
        <v>32</v>
      </c>
      <c r="H39">
        <v>69</v>
      </c>
      <c r="I39" t="s">
        <v>156</v>
      </c>
      <c r="J39" t="s">
        <v>190</v>
      </c>
      <c r="P39">
        <v>2</v>
      </c>
      <c r="Q39">
        <v>1</v>
      </c>
      <c r="R39">
        <f t="shared" si="1"/>
        <v>3</v>
      </c>
      <c r="S39" s="4">
        <f t="shared" si="2"/>
        <v>0.66666666666666663</v>
      </c>
      <c r="T39" t="s">
        <v>229</v>
      </c>
      <c r="U39" t="s">
        <v>84</v>
      </c>
      <c r="W39">
        <v>0.01</v>
      </c>
      <c r="X39" s="17">
        <v>0.01</v>
      </c>
      <c r="Y39" s="6">
        <v>0</v>
      </c>
      <c r="AA39">
        <v>0.1</v>
      </c>
      <c r="AB39" s="17">
        <v>0.1</v>
      </c>
      <c r="AC39" s="6">
        <v>0</v>
      </c>
    </row>
    <row r="40" spans="1:29" x14ac:dyDescent="0.25">
      <c r="A40" t="s">
        <v>108</v>
      </c>
      <c r="B40">
        <v>102</v>
      </c>
      <c r="C40" t="s">
        <v>77</v>
      </c>
      <c r="D40">
        <v>28</v>
      </c>
      <c r="E40" t="s">
        <v>277</v>
      </c>
      <c r="F40" t="s">
        <v>278</v>
      </c>
      <c r="G40" t="s">
        <v>227</v>
      </c>
      <c r="I40" t="s">
        <v>156</v>
      </c>
      <c r="J40" t="s">
        <v>172</v>
      </c>
      <c r="P40">
        <v>1</v>
      </c>
      <c r="Q40">
        <v>1</v>
      </c>
      <c r="R40">
        <f t="shared" si="1"/>
        <v>2</v>
      </c>
      <c r="S40" s="4">
        <f t="shared" si="2"/>
        <v>0.5</v>
      </c>
      <c r="T40" t="s">
        <v>229</v>
      </c>
      <c r="U40" t="s">
        <v>79</v>
      </c>
      <c r="W40">
        <v>0.02</v>
      </c>
      <c r="X40" s="17">
        <v>0.02</v>
      </c>
      <c r="Y40" s="6">
        <v>0</v>
      </c>
      <c r="AA40" s="5">
        <v>0.2</v>
      </c>
      <c r="AB40" s="17">
        <v>0.2</v>
      </c>
      <c r="AC40" s="6">
        <v>1</v>
      </c>
    </row>
    <row r="41" spans="1:29" x14ac:dyDescent="0.25">
      <c r="A41" t="s">
        <v>18</v>
      </c>
      <c r="B41" t="s">
        <v>130</v>
      </c>
      <c r="C41" t="s">
        <v>78</v>
      </c>
      <c r="D41">
        <v>241</v>
      </c>
      <c r="E41" t="s">
        <v>279</v>
      </c>
      <c r="F41" t="s">
        <v>235</v>
      </c>
      <c r="G41">
        <v>23</v>
      </c>
      <c r="H41">
        <v>71</v>
      </c>
      <c r="I41" t="s">
        <v>156</v>
      </c>
      <c r="J41" t="s">
        <v>172</v>
      </c>
      <c r="P41">
        <v>1</v>
      </c>
      <c r="Q41">
        <v>1</v>
      </c>
      <c r="R41">
        <f t="shared" si="1"/>
        <v>2</v>
      </c>
      <c r="S41" s="4">
        <f t="shared" si="2"/>
        <v>0.5</v>
      </c>
      <c r="T41" t="s">
        <v>229</v>
      </c>
      <c r="U41" t="s">
        <v>84</v>
      </c>
      <c r="W41">
        <v>0.03</v>
      </c>
      <c r="X41" s="17">
        <v>0.03</v>
      </c>
      <c r="Y41" s="6">
        <v>0</v>
      </c>
      <c r="AA41">
        <v>0.3</v>
      </c>
      <c r="AB41" s="17">
        <v>0.3</v>
      </c>
      <c r="AC41" s="6">
        <v>2</v>
      </c>
    </row>
    <row r="42" spans="1:29" x14ac:dyDescent="0.25">
      <c r="A42" t="s">
        <v>74</v>
      </c>
      <c r="B42">
        <v>57</v>
      </c>
      <c r="C42" t="s">
        <v>79</v>
      </c>
      <c r="D42" t="s">
        <v>109</v>
      </c>
      <c r="E42" t="s">
        <v>280</v>
      </c>
      <c r="F42" t="s">
        <v>275</v>
      </c>
      <c r="G42">
        <v>27</v>
      </c>
      <c r="H42">
        <v>74</v>
      </c>
      <c r="I42" t="s">
        <v>156</v>
      </c>
      <c r="J42" t="s">
        <v>190</v>
      </c>
      <c r="K42" t="s">
        <v>190</v>
      </c>
      <c r="L42" t="s">
        <v>186</v>
      </c>
      <c r="P42">
        <v>6</v>
      </c>
      <c r="Q42">
        <v>2</v>
      </c>
      <c r="R42">
        <f t="shared" si="1"/>
        <v>8</v>
      </c>
      <c r="S42" s="4">
        <f t="shared" si="2"/>
        <v>0.75</v>
      </c>
      <c r="T42" t="s">
        <v>229</v>
      </c>
      <c r="U42" t="s">
        <v>79</v>
      </c>
      <c r="W42">
        <v>0.04</v>
      </c>
      <c r="X42" s="17">
        <v>0.04</v>
      </c>
      <c r="Y42" s="6">
        <v>0</v>
      </c>
      <c r="AA42" s="5">
        <v>0.4</v>
      </c>
      <c r="AB42" s="17">
        <v>0.4</v>
      </c>
      <c r="AC42" s="6">
        <v>7</v>
      </c>
    </row>
    <row r="43" spans="1:29" x14ac:dyDescent="0.25">
      <c r="A43" t="s">
        <v>2</v>
      </c>
      <c r="B43">
        <v>60</v>
      </c>
      <c r="C43" t="s">
        <v>79</v>
      </c>
      <c r="D43">
        <v>6.73</v>
      </c>
      <c r="E43" t="s">
        <v>282</v>
      </c>
      <c r="F43" t="s">
        <v>275</v>
      </c>
      <c r="G43">
        <v>23</v>
      </c>
      <c r="H43">
        <v>60</v>
      </c>
      <c r="I43" t="s">
        <v>156</v>
      </c>
      <c r="J43" t="s">
        <v>172</v>
      </c>
      <c r="K43" t="s">
        <v>172</v>
      </c>
      <c r="P43">
        <v>2</v>
      </c>
      <c r="Q43">
        <v>2</v>
      </c>
      <c r="R43">
        <f t="shared" si="1"/>
        <v>4</v>
      </c>
      <c r="S43" s="4">
        <f t="shared" si="2"/>
        <v>0.5</v>
      </c>
      <c r="T43" t="s">
        <v>229</v>
      </c>
      <c r="U43" t="s">
        <v>84</v>
      </c>
      <c r="W43">
        <v>0.05</v>
      </c>
      <c r="X43" s="17">
        <v>0.05</v>
      </c>
      <c r="Y43" s="6">
        <v>0</v>
      </c>
      <c r="AA43">
        <v>0.5</v>
      </c>
      <c r="AB43" s="17">
        <v>0.5</v>
      </c>
      <c r="AC43" s="6">
        <v>27</v>
      </c>
    </row>
    <row r="44" spans="1:29" x14ac:dyDescent="0.25">
      <c r="A44" t="s">
        <v>16</v>
      </c>
      <c r="B44">
        <v>79</v>
      </c>
      <c r="C44" t="s">
        <v>80</v>
      </c>
      <c r="D44">
        <v>247</v>
      </c>
      <c r="E44" t="s">
        <v>286</v>
      </c>
      <c r="F44" t="s">
        <v>235</v>
      </c>
      <c r="G44">
        <v>30</v>
      </c>
      <c r="H44">
        <v>48</v>
      </c>
      <c r="I44" t="s">
        <v>156</v>
      </c>
      <c r="J44" t="s">
        <v>172</v>
      </c>
      <c r="P44">
        <v>1</v>
      </c>
      <c r="Q44">
        <v>1</v>
      </c>
      <c r="R44">
        <f t="shared" si="1"/>
        <v>2</v>
      </c>
      <c r="S44" s="4">
        <f t="shared" si="2"/>
        <v>0.5</v>
      </c>
      <c r="T44" t="s">
        <v>229</v>
      </c>
      <c r="U44" t="s">
        <v>79</v>
      </c>
      <c r="W44">
        <v>0.06</v>
      </c>
      <c r="X44" s="17">
        <v>0.06</v>
      </c>
      <c r="Y44" s="6">
        <v>0</v>
      </c>
      <c r="AA44" s="5">
        <v>0.6</v>
      </c>
      <c r="AB44" s="17">
        <v>0.6</v>
      </c>
      <c r="AC44" s="6">
        <v>8</v>
      </c>
    </row>
    <row r="45" spans="1:29" x14ac:dyDescent="0.25">
      <c r="A45" t="s">
        <v>46</v>
      </c>
      <c r="B45">
        <v>8</v>
      </c>
      <c r="C45" t="s">
        <v>80</v>
      </c>
      <c r="D45">
        <v>243</v>
      </c>
      <c r="E45" t="s">
        <v>292</v>
      </c>
      <c r="F45" t="s">
        <v>235</v>
      </c>
      <c r="G45">
        <v>23</v>
      </c>
      <c r="H45">
        <v>81</v>
      </c>
      <c r="I45" t="s">
        <v>156</v>
      </c>
      <c r="J45" t="s">
        <v>172</v>
      </c>
      <c r="P45">
        <v>1</v>
      </c>
      <c r="Q45">
        <v>1</v>
      </c>
      <c r="R45">
        <f t="shared" si="1"/>
        <v>2</v>
      </c>
      <c r="S45" s="4">
        <f t="shared" si="2"/>
        <v>0.5</v>
      </c>
      <c r="T45" t="s">
        <v>229</v>
      </c>
      <c r="U45" t="s">
        <v>84</v>
      </c>
      <c r="W45">
        <v>7.0000000000000007E-2</v>
      </c>
      <c r="X45" s="17">
        <v>7.0000000000000007E-2</v>
      </c>
      <c r="Y45" s="6">
        <v>0</v>
      </c>
      <c r="AA45">
        <v>0.7</v>
      </c>
      <c r="AB45" s="17">
        <v>0.7</v>
      </c>
      <c r="AC45" s="6">
        <v>7</v>
      </c>
    </row>
    <row r="46" spans="1:29" x14ac:dyDescent="0.25">
      <c r="A46" t="s">
        <v>41</v>
      </c>
      <c r="B46">
        <v>109</v>
      </c>
      <c r="C46" t="s">
        <v>81</v>
      </c>
      <c r="D46">
        <v>158.15899999999999</v>
      </c>
      <c r="E46" t="s">
        <v>293</v>
      </c>
      <c r="F46" t="s">
        <v>237</v>
      </c>
      <c r="G46">
        <v>17</v>
      </c>
      <c r="H46">
        <v>74</v>
      </c>
      <c r="I46" t="s">
        <v>156</v>
      </c>
      <c r="J46" t="s">
        <v>172</v>
      </c>
      <c r="P46">
        <v>1</v>
      </c>
      <c r="Q46">
        <v>1</v>
      </c>
      <c r="R46">
        <f t="shared" si="1"/>
        <v>2</v>
      </c>
      <c r="S46" s="4">
        <f t="shared" si="2"/>
        <v>0.5</v>
      </c>
      <c r="T46" t="s">
        <v>229</v>
      </c>
      <c r="U46" t="s">
        <v>84</v>
      </c>
      <c r="W46">
        <v>0.08</v>
      </c>
      <c r="X46" s="17">
        <v>0.08</v>
      </c>
      <c r="Y46" s="6">
        <v>0</v>
      </c>
      <c r="AA46" s="5">
        <v>0.8</v>
      </c>
      <c r="AB46" s="17">
        <v>0.8</v>
      </c>
      <c r="AC46" s="6">
        <v>3</v>
      </c>
    </row>
    <row r="47" spans="1:29" x14ac:dyDescent="0.25">
      <c r="A47" t="s">
        <v>63</v>
      </c>
      <c r="B47">
        <v>40</v>
      </c>
      <c r="C47" t="s">
        <v>83</v>
      </c>
      <c r="D47" t="s">
        <v>114</v>
      </c>
      <c r="E47" t="s">
        <v>154</v>
      </c>
      <c r="F47" t="s">
        <v>147</v>
      </c>
      <c r="I47" t="s">
        <v>156</v>
      </c>
      <c r="J47" s="1" t="s">
        <v>190</v>
      </c>
      <c r="K47" s="1" t="s">
        <v>172</v>
      </c>
      <c r="L47" s="1" t="s">
        <v>172</v>
      </c>
      <c r="P47">
        <v>4</v>
      </c>
      <c r="Q47">
        <v>3</v>
      </c>
      <c r="R47">
        <f t="shared" si="1"/>
        <v>7</v>
      </c>
      <c r="S47" s="4">
        <f t="shared" si="2"/>
        <v>0.5714285714285714</v>
      </c>
      <c r="T47" t="s">
        <v>229</v>
      </c>
      <c r="U47" t="s">
        <v>79</v>
      </c>
      <c r="W47">
        <v>0.09</v>
      </c>
      <c r="X47" s="17">
        <v>0.09</v>
      </c>
      <c r="Y47" s="6">
        <v>0</v>
      </c>
      <c r="AA47" s="5">
        <v>0.9</v>
      </c>
      <c r="AB47" s="17">
        <v>0.9</v>
      </c>
      <c r="AC47" s="6">
        <v>3</v>
      </c>
    </row>
    <row r="48" spans="1:29" x14ac:dyDescent="0.25">
      <c r="A48" t="s">
        <v>58</v>
      </c>
      <c r="B48">
        <v>34</v>
      </c>
      <c r="C48" t="s">
        <v>83</v>
      </c>
      <c r="D48">
        <v>223</v>
      </c>
      <c r="E48" t="s">
        <v>148</v>
      </c>
      <c r="F48" t="s">
        <v>149</v>
      </c>
      <c r="G48">
        <v>17</v>
      </c>
      <c r="H48">
        <v>71</v>
      </c>
      <c r="I48" t="s">
        <v>156</v>
      </c>
      <c r="J48" s="1" t="s">
        <v>90</v>
      </c>
      <c r="Q48">
        <v>1</v>
      </c>
      <c r="R48">
        <f t="shared" si="1"/>
        <v>1</v>
      </c>
      <c r="S48" s="4">
        <f t="shared" si="2"/>
        <v>0</v>
      </c>
      <c r="T48" t="s">
        <v>229</v>
      </c>
      <c r="U48" t="s">
        <v>84</v>
      </c>
      <c r="W48">
        <v>0.1</v>
      </c>
      <c r="X48" s="17">
        <v>0.1</v>
      </c>
      <c r="Y48" s="6">
        <v>0</v>
      </c>
      <c r="AA48" s="5">
        <v>1</v>
      </c>
      <c r="AB48" s="17">
        <v>1</v>
      </c>
      <c r="AC48" s="6">
        <v>7</v>
      </c>
    </row>
    <row r="49" spans="1:29" ht="13.8" thickBot="1" x14ac:dyDescent="0.3">
      <c r="A49" t="s">
        <v>48</v>
      </c>
      <c r="B49">
        <v>18</v>
      </c>
      <c r="C49" t="s">
        <v>84</v>
      </c>
      <c r="D49">
        <v>203</v>
      </c>
      <c r="E49" t="s">
        <v>157</v>
      </c>
      <c r="F49" t="s">
        <v>158</v>
      </c>
      <c r="G49">
        <v>31</v>
      </c>
      <c r="H49">
        <v>94</v>
      </c>
      <c r="I49" t="s">
        <v>156</v>
      </c>
      <c r="J49" s="2" t="s">
        <v>159</v>
      </c>
      <c r="Q49">
        <v>1</v>
      </c>
      <c r="R49">
        <f t="shared" si="1"/>
        <v>1</v>
      </c>
      <c r="S49" s="4">
        <f t="shared" si="2"/>
        <v>0</v>
      </c>
      <c r="T49" t="s">
        <v>229</v>
      </c>
      <c r="U49" t="s">
        <v>84</v>
      </c>
      <c r="W49">
        <v>0.11</v>
      </c>
      <c r="X49" s="17">
        <v>0.11</v>
      </c>
      <c r="Y49" s="6">
        <v>0</v>
      </c>
      <c r="AB49" s="7" t="s">
        <v>325</v>
      </c>
      <c r="AC49" s="7">
        <v>0</v>
      </c>
    </row>
    <row r="50" spans="1:29" x14ac:dyDescent="0.25">
      <c r="A50" t="s">
        <v>34</v>
      </c>
      <c r="B50">
        <v>132</v>
      </c>
      <c r="C50" t="s">
        <v>84</v>
      </c>
      <c r="D50" t="s">
        <v>115</v>
      </c>
      <c r="E50" t="s">
        <v>163</v>
      </c>
      <c r="F50" t="s">
        <v>146</v>
      </c>
      <c r="I50" t="s">
        <v>156</v>
      </c>
      <c r="J50" s="1" t="s">
        <v>90</v>
      </c>
      <c r="K50" s="1" t="s">
        <v>90</v>
      </c>
      <c r="L50" s="1" t="s">
        <v>164</v>
      </c>
      <c r="M50" s="2" t="s">
        <v>190</v>
      </c>
      <c r="P50">
        <v>6</v>
      </c>
      <c r="Q50">
        <v>3</v>
      </c>
      <c r="R50">
        <f t="shared" si="1"/>
        <v>9</v>
      </c>
      <c r="S50" s="4">
        <f t="shared" si="2"/>
        <v>0.66666666666666663</v>
      </c>
      <c r="T50" t="s">
        <v>229</v>
      </c>
      <c r="U50" t="s">
        <v>79</v>
      </c>
      <c r="W50">
        <v>0.12</v>
      </c>
      <c r="X50" s="17">
        <v>0.12</v>
      </c>
      <c r="Y50" s="6">
        <v>0</v>
      </c>
    </row>
    <row r="51" spans="1:29" x14ac:dyDescent="0.25">
      <c r="A51" t="s">
        <v>9</v>
      </c>
      <c r="B51">
        <v>67</v>
      </c>
      <c r="C51" t="s">
        <v>84</v>
      </c>
      <c r="D51">
        <v>87.338999999999999</v>
      </c>
      <c r="E51" t="s">
        <v>165</v>
      </c>
      <c r="F51" t="s">
        <v>166</v>
      </c>
      <c r="G51">
        <v>20</v>
      </c>
      <c r="H51">
        <v>64</v>
      </c>
      <c r="I51" t="s">
        <v>156</v>
      </c>
      <c r="J51" s="2" t="s">
        <v>90</v>
      </c>
      <c r="K51" s="2" t="s">
        <v>172</v>
      </c>
      <c r="P51">
        <v>1</v>
      </c>
      <c r="Q51">
        <v>2</v>
      </c>
      <c r="R51">
        <f t="shared" si="1"/>
        <v>3</v>
      </c>
      <c r="S51" s="4">
        <f t="shared" si="2"/>
        <v>0.33333333333333331</v>
      </c>
      <c r="T51" t="s">
        <v>229</v>
      </c>
      <c r="U51" t="s">
        <v>84</v>
      </c>
      <c r="W51">
        <v>0.13</v>
      </c>
      <c r="X51" s="17">
        <v>0.13</v>
      </c>
      <c r="Y51" s="6">
        <v>1</v>
      </c>
    </row>
    <row r="52" spans="1:29" x14ac:dyDescent="0.25">
      <c r="A52" t="s">
        <v>19</v>
      </c>
      <c r="B52">
        <v>84</v>
      </c>
      <c r="C52" t="s">
        <v>84</v>
      </c>
      <c r="D52">
        <v>6.75</v>
      </c>
      <c r="E52" t="s">
        <v>168</v>
      </c>
      <c r="F52" t="s">
        <v>147</v>
      </c>
      <c r="G52">
        <v>32</v>
      </c>
      <c r="H52">
        <v>74</v>
      </c>
      <c r="I52" t="s">
        <v>156</v>
      </c>
      <c r="J52" s="1" t="s">
        <v>90</v>
      </c>
      <c r="K52" s="1" t="s">
        <v>90</v>
      </c>
      <c r="Q52">
        <v>2</v>
      </c>
      <c r="R52">
        <f t="shared" si="1"/>
        <v>2</v>
      </c>
      <c r="S52" s="4">
        <f t="shared" si="2"/>
        <v>0</v>
      </c>
      <c r="T52" t="s">
        <v>229</v>
      </c>
      <c r="U52" t="s">
        <v>84</v>
      </c>
      <c r="W52">
        <v>0.14000000000000001</v>
      </c>
      <c r="X52" s="17">
        <v>0.14000000000000001</v>
      </c>
      <c r="Y52" s="6">
        <v>0</v>
      </c>
    </row>
    <row r="53" spans="1:29" x14ac:dyDescent="0.25">
      <c r="A53" t="s">
        <v>116</v>
      </c>
      <c r="B53">
        <v>146</v>
      </c>
      <c r="C53" t="s">
        <v>84</v>
      </c>
      <c r="D53" t="s">
        <v>117</v>
      </c>
      <c r="E53" t="s">
        <v>169</v>
      </c>
      <c r="F53" t="s">
        <v>166</v>
      </c>
      <c r="I53" t="s">
        <v>156</v>
      </c>
      <c r="J53" s="1" t="s">
        <v>90</v>
      </c>
      <c r="K53" s="2" t="s">
        <v>90</v>
      </c>
      <c r="L53" s="1" t="s">
        <v>90</v>
      </c>
      <c r="Q53">
        <v>3</v>
      </c>
      <c r="R53">
        <f t="shared" si="1"/>
        <v>3</v>
      </c>
      <c r="S53" s="4">
        <f t="shared" si="2"/>
        <v>0</v>
      </c>
      <c r="T53" t="s">
        <v>229</v>
      </c>
      <c r="U53" t="s">
        <v>84</v>
      </c>
      <c r="W53">
        <v>0.15</v>
      </c>
      <c r="X53" s="17">
        <v>0.15</v>
      </c>
      <c r="Y53" s="6">
        <v>0</v>
      </c>
    </row>
    <row r="54" spans="1:29" x14ac:dyDescent="0.25">
      <c r="A54" t="s">
        <v>118</v>
      </c>
      <c r="B54">
        <v>92</v>
      </c>
      <c r="C54" t="s">
        <v>84</v>
      </c>
      <c r="D54">
        <v>145</v>
      </c>
      <c r="E54" t="s">
        <v>171</v>
      </c>
      <c r="F54" t="s">
        <v>146</v>
      </c>
      <c r="G54">
        <v>34</v>
      </c>
      <c r="H54">
        <v>79</v>
      </c>
      <c r="I54" t="s">
        <v>156</v>
      </c>
      <c r="J54" s="2" t="s">
        <v>90</v>
      </c>
      <c r="Q54">
        <v>1</v>
      </c>
      <c r="R54">
        <f t="shared" si="1"/>
        <v>1</v>
      </c>
      <c r="S54" s="4">
        <f t="shared" si="2"/>
        <v>0</v>
      </c>
      <c r="T54" t="s">
        <v>229</v>
      </c>
      <c r="U54" t="s">
        <v>84</v>
      </c>
      <c r="W54">
        <v>0.16</v>
      </c>
      <c r="X54" s="17">
        <v>0.16</v>
      </c>
      <c r="Y54" s="6">
        <v>0</v>
      </c>
    </row>
    <row r="55" spans="1:29" x14ac:dyDescent="0.25">
      <c r="A55" t="s">
        <v>52</v>
      </c>
      <c r="B55">
        <v>26</v>
      </c>
      <c r="C55" t="s">
        <v>85</v>
      </c>
      <c r="D55">
        <v>260</v>
      </c>
      <c r="E55" t="s">
        <v>175</v>
      </c>
      <c r="F55" t="s">
        <v>144</v>
      </c>
      <c r="G55">
        <v>23</v>
      </c>
      <c r="H55">
        <v>75</v>
      </c>
      <c r="I55" t="s">
        <v>156</v>
      </c>
      <c r="J55" s="1" t="s">
        <v>174</v>
      </c>
      <c r="P55">
        <v>3</v>
      </c>
      <c r="R55">
        <f t="shared" si="1"/>
        <v>3</v>
      </c>
      <c r="S55" s="4">
        <f t="shared" si="2"/>
        <v>1</v>
      </c>
      <c r="T55" t="s">
        <v>229</v>
      </c>
      <c r="U55" t="s">
        <v>84</v>
      </c>
      <c r="W55">
        <v>0.17</v>
      </c>
      <c r="X55" s="17">
        <v>0.17</v>
      </c>
      <c r="Y55" s="6">
        <v>0</v>
      </c>
    </row>
    <row r="56" spans="1:29" x14ac:dyDescent="0.25">
      <c r="A56" t="s">
        <v>38</v>
      </c>
      <c r="B56">
        <v>139</v>
      </c>
      <c r="C56" t="s">
        <v>86</v>
      </c>
      <c r="D56">
        <v>152.15299999999999</v>
      </c>
      <c r="E56" t="s">
        <v>170</v>
      </c>
      <c r="F56" t="s">
        <v>146</v>
      </c>
      <c r="I56" t="s">
        <v>156</v>
      </c>
      <c r="J56" s="1" t="s">
        <v>90</v>
      </c>
      <c r="K56" s="1" t="s">
        <v>90</v>
      </c>
      <c r="Q56">
        <v>2</v>
      </c>
      <c r="R56">
        <f t="shared" si="1"/>
        <v>2</v>
      </c>
      <c r="S56" s="4">
        <f t="shared" si="2"/>
        <v>0</v>
      </c>
      <c r="T56" t="s">
        <v>229</v>
      </c>
      <c r="U56" t="s">
        <v>79</v>
      </c>
      <c r="W56">
        <v>0.18</v>
      </c>
      <c r="X56" s="17">
        <v>0.18</v>
      </c>
      <c r="Y56" s="6">
        <v>0</v>
      </c>
    </row>
    <row r="57" spans="1:29" x14ac:dyDescent="0.25">
      <c r="A57" t="s">
        <v>47</v>
      </c>
      <c r="B57">
        <v>15</v>
      </c>
      <c r="C57" t="s">
        <v>87</v>
      </c>
      <c r="D57">
        <v>256</v>
      </c>
      <c r="E57" t="s">
        <v>179</v>
      </c>
      <c r="F57" t="s">
        <v>144</v>
      </c>
      <c r="G57">
        <v>30</v>
      </c>
      <c r="H57">
        <v>60</v>
      </c>
      <c r="I57" t="s">
        <v>156</v>
      </c>
      <c r="J57" s="1" t="s">
        <v>90</v>
      </c>
      <c r="Q57">
        <v>1</v>
      </c>
      <c r="R57">
        <f t="shared" si="1"/>
        <v>1</v>
      </c>
      <c r="S57" s="4">
        <f t="shared" si="2"/>
        <v>0</v>
      </c>
      <c r="T57" t="s">
        <v>229</v>
      </c>
      <c r="U57" t="s">
        <v>84</v>
      </c>
      <c r="W57">
        <v>0.19</v>
      </c>
      <c r="X57" s="17">
        <v>0.19</v>
      </c>
      <c r="Y57" s="6">
        <v>0</v>
      </c>
    </row>
    <row r="58" spans="1:29" x14ac:dyDescent="0.25">
      <c r="A58" t="s">
        <v>66</v>
      </c>
      <c r="B58">
        <v>45</v>
      </c>
      <c r="C58" t="s">
        <v>87</v>
      </c>
      <c r="D58" t="s">
        <v>120</v>
      </c>
      <c r="E58" t="s">
        <v>182</v>
      </c>
      <c r="F58" t="s">
        <v>147</v>
      </c>
      <c r="G58">
        <v>20</v>
      </c>
      <c r="H58">
        <v>60</v>
      </c>
      <c r="I58" t="s">
        <v>156</v>
      </c>
      <c r="J58" s="2" t="s">
        <v>174</v>
      </c>
      <c r="K58" s="3" t="s">
        <v>174</v>
      </c>
      <c r="L58" s="3" t="s">
        <v>90</v>
      </c>
      <c r="P58">
        <v>6</v>
      </c>
      <c r="Q58">
        <v>1</v>
      </c>
      <c r="R58">
        <f t="shared" si="1"/>
        <v>7</v>
      </c>
      <c r="S58" s="4">
        <f t="shared" si="2"/>
        <v>0.8571428571428571</v>
      </c>
      <c r="T58" t="s">
        <v>229</v>
      </c>
      <c r="U58" t="s">
        <v>79</v>
      </c>
      <c r="W58">
        <v>0.2</v>
      </c>
      <c r="X58" s="17">
        <v>0.2</v>
      </c>
      <c r="Y58" s="6">
        <v>0</v>
      </c>
    </row>
    <row r="59" spans="1:29" x14ac:dyDescent="0.25">
      <c r="A59" t="s">
        <v>17</v>
      </c>
      <c r="B59">
        <v>80</v>
      </c>
      <c r="C59" t="s">
        <v>87</v>
      </c>
      <c r="D59">
        <v>251</v>
      </c>
      <c r="E59" t="s">
        <v>173</v>
      </c>
      <c r="F59" t="s">
        <v>144</v>
      </c>
      <c r="G59">
        <v>37</v>
      </c>
      <c r="H59">
        <v>64</v>
      </c>
      <c r="I59" t="s">
        <v>156</v>
      </c>
      <c r="J59" s="2" t="s">
        <v>90</v>
      </c>
      <c r="Q59">
        <v>1</v>
      </c>
      <c r="R59">
        <f t="shared" si="1"/>
        <v>1</v>
      </c>
      <c r="S59" s="4">
        <f t="shared" si="2"/>
        <v>0</v>
      </c>
      <c r="T59" t="s">
        <v>229</v>
      </c>
      <c r="U59" t="s">
        <v>79</v>
      </c>
      <c r="W59">
        <v>0.21</v>
      </c>
      <c r="X59" s="17">
        <v>0.21</v>
      </c>
      <c r="Y59" s="6">
        <v>0</v>
      </c>
    </row>
    <row r="60" spans="1:29" x14ac:dyDescent="0.25">
      <c r="A60" t="s">
        <v>42</v>
      </c>
      <c r="B60">
        <v>110</v>
      </c>
      <c r="C60" t="s">
        <v>87</v>
      </c>
      <c r="D60">
        <v>94.162999999999997</v>
      </c>
      <c r="E60" t="s">
        <v>191</v>
      </c>
      <c r="F60" t="s">
        <v>189</v>
      </c>
      <c r="I60" t="s">
        <v>156</v>
      </c>
      <c r="J60" s="1" t="s">
        <v>190</v>
      </c>
      <c r="K60" s="1" t="s">
        <v>90</v>
      </c>
      <c r="P60">
        <v>2</v>
      </c>
      <c r="Q60">
        <v>2</v>
      </c>
      <c r="R60">
        <f t="shared" si="1"/>
        <v>4</v>
      </c>
      <c r="S60" s="4">
        <f t="shared" si="2"/>
        <v>0.5</v>
      </c>
      <c r="T60" t="s">
        <v>229</v>
      </c>
      <c r="U60" t="s">
        <v>79</v>
      </c>
      <c r="W60">
        <v>0.22</v>
      </c>
      <c r="X60" s="17">
        <v>0.22</v>
      </c>
      <c r="Y60" s="6">
        <v>0</v>
      </c>
    </row>
    <row r="61" spans="1:29" x14ac:dyDescent="0.25">
      <c r="A61" t="s">
        <v>33</v>
      </c>
      <c r="B61">
        <v>130</v>
      </c>
      <c r="C61" t="s">
        <v>87</v>
      </c>
      <c r="D61">
        <v>162</v>
      </c>
      <c r="E61" t="s">
        <v>195</v>
      </c>
      <c r="F61" t="s">
        <v>189</v>
      </c>
      <c r="I61" t="s">
        <v>156</v>
      </c>
      <c r="J61" s="2" t="s">
        <v>174</v>
      </c>
      <c r="P61">
        <v>3</v>
      </c>
      <c r="R61">
        <f t="shared" si="1"/>
        <v>3</v>
      </c>
      <c r="S61" s="4">
        <f t="shared" si="2"/>
        <v>1</v>
      </c>
      <c r="T61" t="s">
        <v>229</v>
      </c>
      <c r="U61" t="s">
        <v>79</v>
      </c>
      <c r="W61">
        <v>0.23</v>
      </c>
      <c r="X61" s="17">
        <v>0.23</v>
      </c>
      <c r="Y61" s="6">
        <v>1</v>
      </c>
    </row>
    <row r="62" spans="1:29" x14ac:dyDescent="0.25">
      <c r="A62" t="s">
        <v>20</v>
      </c>
      <c r="B62" t="s">
        <v>133</v>
      </c>
      <c r="C62" t="s">
        <v>90</v>
      </c>
      <c r="D62" t="s">
        <v>122</v>
      </c>
      <c r="E62" t="s">
        <v>201</v>
      </c>
      <c r="F62" t="s">
        <v>200</v>
      </c>
      <c r="G62">
        <v>30</v>
      </c>
      <c r="H62">
        <v>78</v>
      </c>
      <c r="I62" t="s">
        <v>156</v>
      </c>
      <c r="J62" s="1" t="s">
        <v>90</v>
      </c>
      <c r="K62" s="2" t="s">
        <v>90</v>
      </c>
      <c r="L62" s="2" t="s">
        <v>186</v>
      </c>
      <c r="P62">
        <v>2</v>
      </c>
      <c r="Q62">
        <v>2</v>
      </c>
      <c r="R62">
        <f t="shared" si="1"/>
        <v>4</v>
      </c>
      <c r="S62" s="4">
        <f t="shared" si="2"/>
        <v>0.5</v>
      </c>
      <c r="T62" t="s">
        <v>229</v>
      </c>
      <c r="U62" t="s">
        <v>84</v>
      </c>
      <c r="W62">
        <v>0.24</v>
      </c>
      <c r="X62" s="17">
        <v>0.24</v>
      </c>
      <c r="Y62" s="6">
        <v>0</v>
      </c>
    </row>
    <row r="63" spans="1:29" x14ac:dyDescent="0.25">
      <c r="A63" t="s">
        <v>44</v>
      </c>
      <c r="B63">
        <v>120</v>
      </c>
      <c r="C63" t="s">
        <v>90</v>
      </c>
      <c r="D63" t="s">
        <v>124</v>
      </c>
      <c r="E63" t="s">
        <v>206</v>
      </c>
      <c r="F63" t="s">
        <v>205</v>
      </c>
      <c r="I63" t="s">
        <v>207</v>
      </c>
      <c r="J63" s="1" t="s">
        <v>90</v>
      </c>
      <c r="K63" s="1" t="s">
        <v>172</v>
      </c>
      <c r="L63" s="2" t="s">
        <v>186</v>
      </c>
      <c r="P63">
        <v>3</v>
      </c>
      <c r="Q63">
        <v>2</v>
      </c>
      <c r="R63">
        <f t="shared" si="1"/>
        <v>5</v>
      </c>
      <c r="S63" s="4">
        <f t="shared" si="2"/>
        <v>0.6</v>
      </c>
      <c r="T63" t="s">
        <v>229</v>
      </c>
      <c r="U63" s="1" t="s">
        <v>84</v>
      </c>
      <c r="W63">
        <v>0.25</v>
      </c>
      <c r="X63" s="17">
        <v>0.25</v>
      </c>
      <c r="Y63" s="6">
        <v>1</v>
      </c>
    </row>
    <row r="64" spans="1:29" x14ac:dyDescent="0.25">
      <c r="A64" t="s">
        <v>54</v>
      </c>
      <c r="B64">
        <v>30</v>
      </c>
      <c r="C64" t="s">
        <v>90</v>
      </c>
      <c r="D64">
        <v>249</v>
      </c>
      <c r="E64" t="s">
        <v>199</v>
      </c>
      <c r="F64" t="s">
        <v>144</v>
      </c>
      <c r="G64">
        <v>36</v>
      </c>
      <c r="H64">
        <v>56</v>
      </c>
      <c r="I64" t="s">
        <v>156</v>
      </c>
      <c r="J64" s="2" t="s">
        <v>172</v>
      </c>
      <c r="P64">
        <v>1</v>
      </c>
      <c r="Q64">
        <v>1</v>
      </c>
      <c r="R64">
        <f t="shared" si="1"/>
        <v>2</v>
      </c>
      <c r="S64" s="4">
        <f t="shared" si="2"/>
        <v>0.5</v>
      </c>
      <c r="T64" t="s">
        <v>229</v>
      </c>
      <c r="U64" s="1" t="s">
        <v>79</v>
      </c>
      <c r="W64">
        <v>0.26</v>
      </c>
      <c r="X64" s="17">
        <v>0.26</v>
      </c>
      <c r="Y64" s="6">
        <v>0</v>
      </c>
    </row>
    <row r="65" spans="1:25" x14ac:dyDescent="0.25">
      <c r="A65" t="s">
        <v>51</v>
      </c>
      <c r="B65">
        <v>25</v>
      </c>
      <c r="C65" t="s">
        <v>90</v>
      </c>
      <c r="D65" t="s">
        <v>125</v>
      </c>
      <c r="E65" t="s">
        <v>210</v>
      </c>
      <c r="F65" t="s">
        <v>155</v>
      </c>
      <c r="G65">
        <v>18</v>
      </c>
      <c r="H65">
        <v>74</v>
      </c>
      <c r="I65" t="s">
        <v>156</v>
      </c>
      <c r="J65" s="1" t="s">
        <v>90</v>
      </c>
      <c r="K65" s="2" t="s">
        <v>92</v>
      </c>
      <c r="L65" s="1" t="s">
        <v>92</v>
      </c>
      <c r="M65" s="2" t="s">
        <v>90</v>
      </c>
      <c r="P65">
        <v>2</v>
      </c>
      <c r="Q65">
        <v>2</v>
      </c>
      <c r="R65">
        <f t="shared" si="1"/>
        <v>4</v>
      </c>
      <c r="S65" s="4">
        <f t="shared" si="2"/>
        <v>0.5</v>
      </c>
      <c r="T65" t="s">
        <v>229</v>
      </c>
      <c r="U65" s="1" t="s">
        <v>84</v>
      </c>
      <c r="W65">
        <v>0.27</v>
      </c>
      <c r="X65" s="17">
        <v>0.27</v>
      </c>
      <c r="Y65" s="6">
        <v>0</v>
      </c>
    </row>
    <row r="66" spans="1:25" x14ac:dyDescent="0.25">
      <c r="A66" t="s">
        <v>0</v>
      </c>
      <c r="B66" t="s">
        <v>132</v>
      </c>
      <c r="C66" t="s">
        <v>90</v>
      </c>
      <c r="D66">
        <v>151.15199999999999</v>
      </c>
      <c r="E66" t="s">
        <v>211</v>
      </c>
      <c r="F66" t="s">
        <v>146</v>
      </c>
      <c r="G66">
        <v>27</v>
      </c>
      <c r="H66">
        <v>55</v>
      </c>
      <c r="I66" t="s">
        <v>156</v>
      </c>
      <c r="J66" s="1" t="s">
        <v>180</v>
      </c>
      <c r="K66" s="1" t="s">
        <v>90</v>
      </c>
      <c r="P66">
        <v>3</v>
      </c>
      <c r="Q66">
        <v>2</v>
      </c>
      <c r="R66">
        <f t="shared" si="1"/>
        <v>5</v>
      </c>
      <c r="S66" s="4">
        <f t="shared" ref="S66:S92" si="3">P66/(P66+Q66)</f>
        <v>0.6</v>
      </c>
      <c r="T66" t="s">
        <v>229</v>
      </c>
      <c r="U66" s="1" t="s">
        <v>79</v>
      </c>
      <c r="W66">
        <v>0.28000000000000003</v>
      </c>
      <c r="X66" s="17">
        <v>0.28000000000000003</v>
      </c>
      <c r="Y66" s="6">
        <v>0</v>
      </c>
    </row>
    <row r="67" spans="1:25" x14ac:dyDescent="0.25">
      <c r="A67" t="s">
        <v>15</v>
      </c>
      <c r="B67">
        <v>78</v>
      </c>
      <c r="C67" t="s">
        <v>91</v>
      </c>
      <c r="D67">
        <v>87.88</v>
      </c>
      <c r="E67" t="s">
        <v>212</v>
      </c>
      <c r="F67" t="s">
        <v>189</v>
      </c>
      <c r="G67">
        <v>17</v>
      </c>
      <c r="H67">
        <v>65</v>
      </c>
      <c r="I67" t="s">
        <v>156</v>
      </c>
      <c r="J67" s="2" t="s">
        <v>190</v>
      </c>
      <c r="K67" s="1" t="s">
        <v>172</v>
      </c>
      <c r="P67">
        <v>3</v>
      </c>
      <c r="Q67">
        <v>2</v>
      </c>
      <c r="R67">
        <f t="shared" ref="R67:R92" si="4">P67+Q67</f>
        <v>5</v>
      </c>
      <c r="S67" s="4">
        <f t="shared" si="3"/>
        <v>0.6</v>
      </c>
      <c r="T67" t="s">
        <v>229</v>
      </c>
      <c r="U67" s="1" t="s">
        <v>84</v>
      </c>
      <c r="W67">
        <v>0.28999999999999998</v>
      </c>
      <c r="X67" s="17">
        <v>0.28999999999999998</v>
      </c>
      <c r="Y67" s="6">
        <v>0</v>
      </c>
    </row>
    <row r="68" spans="1:25" x14ac:dyDescent="0.25">
      <c r="A68" t="s">
        <v>126</v>
      </c>
      <c r="B68">
        <v>145</v>
      </c>
      <c r="C68" t="s">
        <v>91</v>
      </c>
      <c r="D68">
        <v>156</v>
      </c>
      <c r="E68" t="s">
        <v>195</v>
      </c>
      <c r="F68" t="s">
        <v>189</v>
      </c>
      <c r="I68" t="s">
        <v>156</v>
      </c>
      <c r="J68" s="1" t="s">
        <v>90</v>
      </c>
      <c r="Q68">
        <v>1</v>
      </c>
      <c r="R68">
        <f t="shared" si="4"/>
        <v>1</v>
      </c>
      <c r="S68" s="4">
        <f t="shared" si="3"/>
        <v>0</v>
      </c>
      <c r="T68" t="s">
        <v>229</v>
      </c>
      <c r="U68" s="1" t="s">
        <v>84</v>
      </c>
      <c r="W68">
        <v>0.3</v>
      </c>
      <c r="X68" s="17">
        <v>0.3</v>
      </c>
      <c r="Y68" s="6">
        <v>0</v>
      </c>
    </row>
    <row r="69" spans="1:25" x14ac:dyDescent="0.25">
      <c r="A69" t="s">
        <v>45</v>
      </c>
      <c r="B69">
        <v>7</v>
      </c>
      <c r="C69" t="s">
        <v>91</v>
      </c>
      <c r="D69">
        <v>237</v>
      </c>
      <c r="E69" t="s">
        <v>213</v>
      </c>
      <c r="F69" t="s">
        <v>144</v>
      </c>
      <c r="G69">
        <v>23</v>
      </c>
      <c r="H69">
        <v>57</v>
      </c>
      <c r="I69" t="s">
        <v>156</v>
      </c>
      <c r="J69" s="1" t="s">
        <v>90</v>
      </c>
      <c r="Q69">
        <v>1</v>
      </c>
      <c r="R69">
        <f t="shared" si="4"/>
        <v>1</v>
      </c>
      <c r="S69" s="4">
        <f t="shared" si="3"/>
        <v>0</v>
      </c>
      <c r="T69" t="s">
        <v>229</v>
      </c>
      <c r="U69" s="1" t="s">
        <v>84</v>
      </c>
      <c r="W69">
        <v>0.31</v>
      </c>
      <c r="X69" s="17">
        <v>0.31</v>
      </c>
      <c r="Y69" s="6">
        <v>0</v>
      </c>
    </row>
    <row r="70" spans="1:25" x14ac:dyDescent="0.25">
      <c r="A70" t="s">
        <v>37</v>
      </c>
      <c r="B70">
        <v>138</v>
      </c>
      <c r="C70" t="s">
        <v>91</v>
      </c>
      <c r="D70">
        <v>33</v>
      </c>
      <c r="E70" t="s">
        <v>214</v>
      </c>
      <c r="F70" t="s">
        <v>205</v>
      </c>
      <c r="I70" t="s">
        <v>156</v>
      </c>
      <c r="J70" s="2" t="s">
        <v>190</v>
      </c>
      <c r="P70">
        <v>2</v>
      </c>
      <c r="Q70">
        <v>1</v>
      </c>
      <c r="R70">
        <f t="shared" si="4"/>
        <v>3</v>
      </c>
      <c r="S70" s="4">
        <f t="shared" si="3"/>
        <v>0.66666666666666663</v>
      </c>
      <c r="T70" t="s">
        <v>229</v>
      </c>
      <c r="U70" s="1" t="s">
        <v>84</v>
      </c>
      <c r="W70">
        <v>0.32</v>
      </c>
      <c r="X70" s="17">
        <v>0.32</v>
      </c>
      <c r="Y70" s="6">
        <v>0</v>
      </c>
    </row>
    <row r="71" spans="1:25" x14ac:dyDescent="0.25">
      <c r="A71" t="s">
        <v>127</v>
      </c>
      <c r="B71">
        <v>96</v>
      </c>
      <c r="C71" t="s">
        <v>92</v>
      </c>
      <c r="D71">
        <v>162</v>
      </c>
      <c r="E71" t="s">
        <v>195</v>
      </c>
      <c r="F71" t="s">
        <v>189</v>
      </c>
      <c r="G71">
        <v>27</v>
      </c>
      <c r="H71">
        <v>64</v>
      </c>
      <c r="I71" t="s">
        <v>156</v>
      </c>
      <c r="J71" s="1" t="s">
        <v>172</v>
      </c>
      <c r="P71">
        <v>1</v>
      </c>
      <c r="Q71">
        <v>1</v>
      </c>
      <c r="R71">
        <f t="shared" si="4"/>
        <v>2</v>
      </c>
      <c r="S71" s="4">
        <f t="shared" si="3"/>
        <v>0.5</v>
      </c>
      <c r="T71" t="s">
        <v>229</v>
      </c>
      <c r="U71" s="1" t="s">
        <v>79</v>
      </c>
      <c r="W71">
        <v>0.33</v>
      </c>
      <c r="X71" s="17">
        <v>0.33</v>
      </c>
      <c r="Y71" s="6">
        <v>0</v>
      </c>
    </row>
    <row r="72" spans="1:25" x14ac:dyDescent="0.25">
      <c r="A72" t="s">
        <v>14</v>
      </c>
      <c r="B72">
        <v>74</v>
      </c>
      <c r="C72" t="s">
        <v>93</v>
      </c>
      <c r="D72">
        <v>199</v>
      </c>
      <c r="E72" t="s">
        <v>216</v>
      </c>
      <c r="F72" t="s">
        <v>208</v>
      </c>
      <c r="G72">
        <v>31</v>
      </c>
      <c r="H72">
        <v>76</v>
      </c>
      <c r="I72" t="s">
        <v>156</v>
      </c>
      <c r="J72" s="1" t="s">
        <v>90</v>
      </c>
      <c r="Q72">
        <v>1</v>
      </c>
      <c r="R72">
        <f t="shared" si="4"/>
        <v>1</v>
      </c>
      <c r="S72" s="4">
        <f t="shared" si="3"/>
        <v>0</v>
      </c>
      <c r="T72" t="s">
        <v>229</v>
      </c>
      <c r="U72" s="1" t="s">
        <v>84</v>
      </c>
      <c r="W72">
        <v>0.34</v>
      </c>
      <c r="X72" s="17">
        <v>0.34</v>
      </c>
      <c r="Y72" s="6">
        <v>4</v>
      </c>
    </row>
    <row r="73" spans="1:25" x14ac:dyDescent="0.25">
      <c r="A73" t="s">
        <v>53</v>
      </c>
      <c r="B73">
        <v>28</v>
      </c>
      <c r="C73" t="s">
        <v>93</v>
      </c>
      <c r="D73" t="s">
        <v>129</v>
      </c>
      <c r="E73" t="s">
        <v>217</v>
      </c>
      <c r="F73" t="s">
        <v>218</v>
      </c>
      <c r="G73">
        <v>17</v>
      </c>
      <c r="H73">
        <v>55</v>
      </c>
      <c r="I73" t="s">
        <v>156</v>
      </c>
      <c r="J73" s="2" t="s">
        <v>172</v>
      </c>
      <c r="K73" s="3" t="s">
        <v>90</v>
      </c>
      <c r="L73" s="3" t="s">
        <v>172</v>
      </c>
      <c r="P73">
        <v>2</v>
      </c>
      <c r="Q73">
        <v>3</v>
      </c>
      <c r="R73">
        <f t="shared" si="4"/>
        <v>5</v>
      </c>
      <c r="S73" s="4">
        <f t="shared" si="3"/>
        <v>0.4</v>
      </c>
      <c r="T73" t="s">
        <v>229</v>
      </c>
      <c r="U73" s="1" t="s">
        <v>79</v>
      </c>
      <c r="W73">
        <v>0.35</v>
      </c>
      <c r="X73" s="17">
        <v>0.35</v>
      </c>
      <c r="Y73" s="6">
        <v>0</v>
      </c>
    </row>
    <row r="74" spans="1:25" x14ac:dyDescent="0.25">
      <c r="A74" t="s">
        <v>7</v>
      </c>
      <c r="B74">
        <v>65</v>
      </c>
      <c r="C74" t="s">
        <v>76</v>
      </c>
      <c r="D74">
        <v>90.91</v>
      </c>
      <c r="E74" t="s">
        <v>239</v>
      </c>
      <c r="F74" t="s">
        <v>237</v>
      </c>
      <c r="G74">
        <v>23</v>
      </c>
      <c r="H74">
        <v>78</v>
      </c>
      <c r="I74" t="s">
        <v>156</v>
      </c>
      <c r="J74" s="3" t="s">
        <v>90</v>
      </c>
      <c r="K74" t="s">
        <v>190</v>
      </c>
      <c r="P74">
        <v>2</v>
      </c>
      <c r="Q74">
        <v>2</v>
      </c>
      <c r="R74">
        <f t="shared" si="4"/>
        <v>4</v>
      </c>
      <c r="S74" s="4">
        <f t="shared" si="3"/>
        <v>0.5</v>
      </c>
      <c r="T74" t="s">
        <v>240</v>
      </c>
      <c r="U74" t="s">
        <v>84</v>
      </c>
      <c r="W74">
        <v>0.36</v>
      </c>
      <c r="X74" s="17">
        <v>0.36</v>
      </c>
      <c r="Y74" s="6">
        <v>0</v>
      </c>
    </row>
    <row r="75" spans="1:25" x14ac:dyDescent="0.25">
      <c r="A75" t="s">
        <v>99</v>
      </c>
      <c r="B75">
        <v>64</v>
      </c>
      <c r="C75" t="s">
        <v>76</v>
      </c>
      <c r="D75">
        <v>94.337999999999994</v>
      </c>
      <c r="E75" t="s">
        <v>249</v>
      </c>
      <c r="F75" t="s">
        <v>250</v>
      </c>
      <c r="G75">
        <v>18</v>
      </c>
      <c r="H75">
        <v>68</v>
      </c>
      <c r="I75" t="s">
        <v>156</v>
      </c>
      <c r="J75" t="s">
        <v>172</v>
      </c>
      <c r="K75" t="s">
        <v>90</v>
      </c>
      <c r="P75">
        <v>1</v>
      </c>
      <c r="Q75">
        <v>2</v>
      </c>
      <c r="R75">
        <f t="shared" si="4"/>
        <v>3</v>
      </c>
      <c r="S75" s="4">
        <f t="shared" si="3"/>
        <v>0.33333333333333331</v>
      </c>
      <c r="T75" t="s">
        <v>240</v>
      </c>
      <c r="U75" t="s">
        <v>79</v>
      </c>
      <c r="W75">
        <v>0.37</v>
      </c>
      <c r="X75" s="17">
        <v>0.37</v>
      </c>
      <c r="Y75" s="6">
        <v>0</v>
      </c>
    </row>
    <row r="76" spans="1:25" x14ac:dyDescent="0.25">
      <c r="A76" t="s">
        <v>56</v>
      </c>
      <c r="B76">
        <v>32</v>
      </c>
      <c r="C76" t="s">
        <v>76</v>
      </c>
      <c r="D76">
        <v>119</v>
      </c>
      <c r="E76" t="s">
        <v>252</v>
      </c>
      <c r="F76" t="s">
        <v>242</v>
      </c>
      <c r="G76">
        <v>14</v>
      </c>
      <c r="H76">
        <v>83</v>
      </c>
      <c r="I76" t="s">
        <v>156</v>
      </c>
      <c r="J76" t="s">
        <v>186</v>
      </c>
      <c r="P76">
        <v>2</v>
      </c>
      <c r="R76">
        <f t="shared" si="4"/>
        <v>2</v>
      </c>
      <c r="S76" s="4">
        <f t="shared" si="3"/>
        <v>1</v>
      </c>
      <c r="T76" t="s">
        <v>240</v>
      </c>
      <c r="U76" t="s">
        <v>84</v>
      </c>
      <c r="W76">
        <v>0.38</v>
      </c>
      <c r="X76" s="17">
        <v>0.38</v>
      </c>
      <c r="Y76" s="6">
        <v>0</v>
      </c>
    </row>
    <row r="77" spans="1:25" x14ac:dyDescent="0.25">
      <c r="A77" t="s">
        <v>10</v>
      </c>
      <c r="B77">
        <v>68</v>
      </c>
      <c r="C77" t="s">
        <v>76</v>
      </c>
      <c r="D77">
        <v>86.94</v>
      </c>
      <c r="E77" t="s">
        <v>253</v>
      </c>
      <c r="F77" t="s">
        <v>254</v>
      </c>
      <c r="G77">
        <v>27</v>
      </c>
      <c r="H77">
        <v>69</v>
      </c>
      <c r="I77" t="s">
        <v>156</v>
      </c>
      <c r="J77" t="s">
        <v>90</v>
      </c>
      <c r="K77" t="s">
        <v>172</v>
      </c>
      <c r="P77">
        <v>1</v>
      </c>
      <c r="Q77">
        <v>2</v>
      </c>
      <c r="R77">
        <f t="shared" si="4"/>
        <v>3</v>
      </c>
      <c r="S77" s="4">
        <f t="shared" si="3"/>
        <v>0.33333333333333331</v>
      </c>
      <c r="T77" t="s">
        <v>240</v>
      </c>
      <c r="U77" t="s">
        <v>79</v>
      </c>
      <c r="W77">
        <v>0.39</v>
      </c>
      <c r="X77" s="17">
        <v>0.39</v>
      </c>
      <c r="Y77" s="6">
        <v>0</v>
      </c>
    </row>
    <row r="78" spans="1:25" x14ac:dyDescent="0.25">
      <c r="A78" t="s">
        <v>70</v>
      </c>
      <c r="B78">
        <v>53</v>
      </c>
      <c r="C78" t="s">
        <v>77</v>
      </c>
      <c r="D78" t="s">
        <v>104</v>
      </c>
      <c r="E78" t="s">
        <v>264</v>
      </c>
      <c r="F78" t="s">
        <v>265</v>
      </c>
      <c r="G78">
        <v>24</v>
      </c>
      <c r="H78">
        <v>90</v>
      </c>
      <c r="I78" t="s">
        <v>266</v>
      </c>
      <c r="J78" t="s">
        <v>172</v>
      </c>
      <c r="K78" t="s">
        <v>90</v>
      </c>
      <c r="L78" t="s">
        <v>172</v>
      </c>
      <c r="P78">
        <v>2</v>
      </c>
      <c r="Q78">
        <v>3</v>
      </c>
      <c r="R78">
        <f t="shared" si="4"/>
        <v>5</v>
      </c>
      <c r="S78" s="4">
        <f t="shared" si="3"/>
        <v>0.4</v>
      </c>
      <c r="T78" t="s">
        <v>240</v>
      </c>
      <c r="U78" t="s">
        <v>84</v>
      </c>
      <c r="W78">
        <v>0.4</v>
      </c>
      <c r="X78" s="17">
        <v>0.4</v>
      </c>
      <c r="Y78" s="6">
        <v>3</v>
      </c>
    </row>
    <row r="79" spans="1:25" x14ac:dyDescent="0.25">
      <c r="A79" t="s">
        <v>68</v>
      </c>
      <c r="B79">
        <v>51</v>
      </c>
      <c r="C79" t="s">
        <v>77</v>
      </c>
      <c r="D79" t="s">
        <v>107</v>
      </c>
      <c r="E79" t="s">
        <v>272</v>
      </c>
      <c r="F79" t="s">
        <v>257</v>
      </c>
      <c r="G79">
        <v>24</v>
      </c>
      <c r="H79">
        <v>75</v>
      </c>
      <c r="I79" t="s">
        <v>156</v>
      </c>
      <c r="J79" t="s">
        <v>190</v>
      </c>
      <c r="K79" t="s">
        <v>172</v>
      </c>
      <c r="L79" t="s">
        <v>172</v>
      </c>
      <c r="P79">
        <v>4</v>
      </c>
      <c r="Q79">
        <v>3</v>
      </c>
      <c r="R79">
        <f t="shared" si="4"/>
        <v>7</v>
      </c>
      <c r="S79" s="4">
        <f t="shared" si="3"/>
        <v>0.5714285714285714</v>
      </c>
      <c r="T79" t="s">
        <v>240</v>
      </c>
      <c r="U79" t="s">
        <v>84</v>
      </c>
      <c r="W79">
        <v>0.41</v>
      </c>
      <c r="X79" s="17">
        <v>0.41</v>
      </c>
      <c r="Y79" s="6">
        <v>0</v>
      </c>
    </row>
    <row r="80" spans="1:25" x14ac:dyDescent="0.25">
      <c r="A80" t="s">
        <v>49</v>
      </c>
      <c r="B80">
        <v>21</v>
      </c>
      <c r="C80" t="s">
        <v>77</v>
      </c>
      <c r="D80">
        <v>74</v>
      </c>
      <c r="E80" t="s">
        <v>276</v>
      </c>
      <c r="F80" t="s">
        <v>234</v>
      </c>
      <c r="G80">
        <v>20</v>
      </c>
      <c r="H80">
        <v>66</v>
      </c>
      <c r="I80" t="s">
        <v>156</v>
      </c>
      <c r="J80" t="s">
        <v>164</v>
      </c>
      <c r="P80">
        <v>4</v>
      </c>
      <c r="R80">
        <f t="shared" si="4"/>
        <v>4</v>
      </c>
      <c r="S80" s="4">
        <f t="shared" si="3"/>
        <v>1</v>
      </c>
      <c r="T80" t="s">
        <v>240</v>
      </c>
      <c r="U80" t="s">
        <v>84</v>
      </c>
      <c r="W80">
        <v>0.42</v>
      </c>
      <c r="X80" s="17">
        <v>0.42</v>
      </c>
      <c r="Y80" s="6">
        <v>0</v>
      </c>
    </row>
    <row r="81" spans="1:25" x14ac:dyDescent="0.25">
      <c r="A81" t="s">
        <v>30</v>
      </c>
      <c r="B81">
        <v>123</v>
      </c>
      <c r="C81" t="s">
        <v>78</v>
      </c>
      <c r="D81">
        <v>164</v>
      </c>
      <c r="E81" t="s">
        <v>271</v>
      </c>
      <c r="F81" t="s">
        <v>273</v>
      </c>
      <c r="G81" t="s">
        <v>227</v>
      </c>
      <c r="I81" t="s">
        <v>156</v>
      </c>
      <c r="J81" t="s">
        <v>172</v>
      </c>
      <c r="P81">
        <v>1</v>
      </c>
      <c r="Q81">
        <v>1</v>
      </c>
      <c r="R81">
        <f t="shared" si="4"/>
        <v>2</v>
      </c>
      <c r="S81" s="4">
        <f t="shared" si="3"/>
        <v>0.5</v>
      </c>
      <c r="T81" t="s">
        <v>240</v>
      </c>
      <c r="U81" t="s">
        <v>84</v>
      </c>
      <c r="W81">
        <v>0.43</v>
      </c>
      <c r="X81" s="17">
        <v>0.43</v>
      </c>
      <c r="Y81" s="6">
        <v>1</v>
      </c>
    </row>
    <row r="82" spans="1:25" x14ac:dyDescent="0.25">
      <c r="A82" t="s">
        <v>69</v>
      </c>
      <c r="B82" t="s">
        <v>138</v>
      </c>
      <c r="C82" t="s">
        <v>80</v>
      </c>
      <c r="D82" t="s">
        <v>111</v>
      </c>
      <c r="E82" t="s">
        <v>285</v>
      </c>
      <c r="F82" t="s">
        <v>261</v>
      </c>
      <c r="G82">
        <v>20</v>
      </c>
      <c r="H82">
        <v>81</v>
      </c>
      <c r="I82" t="s">
        <v>156</v>
      </c>
      <c r="J82"/>
      <c r="K82" t="s">
        <v>172</v>
      </c>
      <c r="L82" t="s">
        <v>172</v>
      </c>
      <c r="P82">
        <v>2</v>
      </c>
      <c r="Q82">
        <v>2</v>
      </c>
      <c r="R82">
        <f t="shared" si="4"/>
        <v>4</v>
      </c>
      <c r="S82" s="4">
        <f t="shared" si="3"/>
        <v>0.5</v>
      </c>
      <c r="T82" t="s">
        <v>240</v>
      </c>
      <c r="U82" t="s">
        <v>84</v>
      </c>
      <c r="W82">
        <v>0.44</v>
      </c>
      <c r="X82" s="17">
        <v>0.44</v>
      </c>
      <c r="Y82" s="6">
        <v>0</v>
      </c>
    </row>
    <row r="83" spans="1:25" x14ac:dyDescent="0.25">
      <c r="A83" t="s">
        <v>22</v>
      </c>
      <c r="B83">
        <v>95</v>
      </c>
      <c r="C83" t="s">
        <v>80</v>
      </c>
      <c r="D83">
        <v>142</v>
      </c>
      <c r="E83" t="s">
        <v>287</v>
      </c>
      <c r="F83" t="s">
        <v>234</v>
      </c>
      <c r="G83">
        <v>22</v>
      </c>
      <c r="H83">
        <v>63</v>
      </c>
      <c r="I83" t="s">
        <v>156</v>
      </c>
      <c r="J83" t="s">
        <v>172</v>
      </c>
      <c r="P83">
        <v>1</v>
      </c>
      <c r="Q83">
        <v>1</v>
      </c>
      <c r="R83">
        <f t="shared" si="4"/>
        <v>2</v>
      </c>
      <c r="S83" s="4">
        <f t="shared" si="3"/>
        <v>0.5</v>
      </c>
      <c r="T83" t="s">
        <v>240</v>
      </c>
      <c r="U83" t="s">
        <v>84</v>
      </c>
      <c r="W83">
        <v>0.45</v>
      </c>
      <c r="X83" s="17">
        <v>0.45</v>
      </c>
      <c r="Y83" s="6">
        <v>0</v>
      </c>
    </row>
    <row r="84" spans="1:25" x14ac:dyDescent="0.25">
      <c r="A84" t="s">
        <v>11</v>
      </c>
      <c r="B84" t="s">
        <v>134</v>
      </c>
      <c r="C84" t="s">
        <v>84</v>
      </c>
      <c r="D84">
        <v>162.21600000000001</v>
      </c>
      <c r="E84" t="s">
        <v>162</v>
      </c>
      <c r="F84" t="s">
        <v>161</v>
      </c>
      <c r="G84">
        <v>21</v>
      </c>
      <c r="H84">
        <v>65</v>
      </c>
      <c r="I84" t="s">
        <v>156</v>
      </c>
      <c r="J84" s="1" t="s">
        <v>90</v>
      </c>
      <c r="K84" s="1" t="s">
        <v>90</v>
      </c>
      <c r="Q84">
        <v>2</v>
      </c>
      <c r="R84">
        <f t="shared" si="4"/>
        <v>2</v>
      </c>
      <c r="S84" s="4">
        <f t="shared" si="3"/>
        <v>0</v>
      </c>
      <c r="T84" t="s">
        <v>240</v>
      </c>
      <c r="U84" t="s">
        <v>79</v>
      </c>
      <c r="W84">
        <v>0.46</v>
      </c>
      <c r="X84" s="17">
        <v>0.46</v>
      </c>
      <c r="Y84" s="6">
        <v>0</v>
      </c>
    </row>
    <row r="85" spans="1:25" x14ac:dyDescent="0.25">
      <c r="A85" t="s">
        <v>13</v>
      </c>
      <c r="B85">
        <v>73</v>
      </c>
      <c r="C85" t="s">
        <v>84</v>
      </c>
      <c r="D85">
        <v>74</v>
      </c>
      <c r="E85" t="s">
        <v>167</v>
      </c>
      <c r="F85" t="s">
        <v>146</v>
      </c>
      <c r="G85">
        <v>25</v>
      </c>
      <c r="H85">
        <v>70</v>
      </c>
      <c r="I85" t="s">
        <v>156</v>
      </c>
      <c r="J85" s="1" t="s">
        <v>90</v>
      </c>
      <c r="Q85">
        <v>1</v>
      </c>
      <c r="R85">
        <f t="shared" si="4"/>
        <v>1</v>
      </c>
      <c r="S85" s="4">
        <f t="shared" si="3"/>
        <v>0</v>
      </c>
      <c r="T85" t="s">
        <v>240</v>
      </c>
      <c r="U85" t="s">
        <v>84</v>
      </c>
      <c r="W85">
        <v>0.47</v>
      </c>
      <c r="X85" s="17">
        <v>0.47</v>
      </c>
      <c r="Y85" s="6">
        <v>0</v>
      </c>
    </row>
    <row r="86" spans="1:25" x14ac:dyDescent="0.25">
      <c r="A86" t="s">
        <v>23</v>
      </c>
      <c r="B86">
        <v>97</v>
      </c>
      <c r="C86" t="s">
        <v>85</v>
      </c>
      <c r="D86">
        <v>161</v>
      </c>
      <c r="E86" t="s">
        <v>176</v>
      </c>
      <c r="F86" t="s">
        <v>152</v>
      </c>
      <c r="G86">
        <v>30</v>
      </c>
      <c r="H86">
        <v>54</v>
      </c>
      <c r="I86" t="s">
        <v>156</v>
      </c>
      <c r="J86" s="1" t="s">
        <v>90</v>
      </c>
      <c r="Q86">
        <v>1</v>
      </c>
      <c r="R86">
        <f t="shared" si="4"/>
        <v>1</v>
      </c>
      <c r="S86" s="4">
        <f t="shared" si="3"/>
        <v>0</v>
      </c>
      <c r="T86" t="s">
        <v>240</v>
      </c>
      <c r="U86" t="s">
        <v>79</v>
      </c>
      <c r="W86">
        <v>0.48</v>
      </c>
      <c r="X86" s="17">
        <v>0.48</v>
      </c>
      <c r="Y86" s="6">
        <v>0</v>
      </c>
    </row>
    <row r="87" spans="1:25" x14ac:dyDescent="0.25">
      <c r="A87" t="s">
        <v>8</v>
      </c>
      <c r="B87">
        <v>66</v>
      </c>
      <c r="C87" t="s">
        <v>87</v>
      </c>
      <c r="D87">
        <v>63.78</v>
      </c>
      <c r="E87" t="s">
        <v>187</v>
      </c>
      <c r="F87" t="s">
        <v>146</v>
      </c>
      <c r="G87">
        <v>18</v>
      </c>
      <c r="H87">
        <v>85</v>
      </c>
      <c r="I87" t="s">
        <v>156</v>
      </c>
      <c r="J87" s="1" t="s">
        <v>186</v>
      </c>
      <c r="K87" s="2" t="s">
        <v>90</v>
      </c>
      <c r="P87">
        <v>2</v>
      </c>
      <c r="Q87">
        <v>1</v>
      </c>
      <c r="R87">
        <f t="shared" si="4"/>
        <v>3</v>
      </c>
      <c r="S87" s="4">
        <f t="shared" si="3"/>
        <v>0.66666666666666663</v>
      </c>
      <c r="T87" t="s">
        <v>240</v>
      </c>
      <c r="U87" t="s">
        <v>84</v>
      </c>
      <c r="W87">
        <v>0.49</v>
      </c>
      <c r="X87" s="17">
        <v>0.49</v>
      </c>
      <c r="Y87" s="6">
        <v>0</v>
      </c>
    </row>
    <row r="88" spans="1:25" x14ac:dyDescent="0.25">
      <c r="A88" t="s">
        <v>50</v>
      </c>
      <c r="B88">
        <v>24</v>
      </c>
      <c r="C88" t="s">
        <v>87</v>
      </c>
      <c r="D88">
        <v>198</v>
      </c>
      <c r="E88" t="s">
        <v>188</v>
      </c>
      <c r="F88" t="s">
        <v>146</v>
      </c>
      <c r="G88">
        <v>24</v>
      </c>
      <c r="H88">
        <v>74</v>
      </c>
      <c r="I88" t="s">
        <v>156</v>
      </c>
      <c r="J88" s="1" t="s">
        <v>90</v>
      </c>
      <c r="Q88">
        <v>1</v>
      </c>
      <c r="R88">
        <f t="shared" si="4"/>
        <v>1</v>
      </c>
      <c r="S88" s="4">
        <f t="shared" si="3"/>
        <v>0</v>
      </c>
      <c r="T88" t="s">
        <v>240</v>
      </c>
      <c r="U88" t="s">
        <v>84</v>
      </c>
      <c r="W88">
        <v>0.5</v>
      </c>
      <c r="X88" s="17">
        <v>0.5</v>
      </c>
      <c r="Y88" s="6">
        <v>26</v>
      </c>
    </row>
    <row r="89" spans="1:25" x14ac:dyDescent="0.25">
      <c r="A89" t="s">
        <v>62</v>
      </c>
      <c r="B89">
        <v>39</v>
      </c>
      <c r="C89" t="s">
        <v>87</v>
      </c>
      <c r="D89">
        <v>339</v>
      </c>
      <c r="E89" t="s">
        <v>183</v>
      </c>
      <c r="F89" t="s">
        <v>196</v>
      </c>
      <c r="I89" t="s">
        <v>156</v>
      </c>
      <c r="J89" s="1" t="s">
        <v>172</v>
      </c>
      <c r="P89">
        <v>1</v>
      </c>
      <c r="Q89">
        <v>1</v>
      </c>
      <c r="R89">
        <f t="shared" si="4"/>
        <v>2</v>
      </c>
      <c r="S89" s="4">
        <f t="shared" si="3"/>
        <v>0.5</v>
      </c>
      <c r="T89" t="s">
        <v>240</v>
      </c>
      <c r="U89" t="s">
        <v>84</v>
      </c>
      <c r="W89">
        <v>0.51</v>
      </c>
      <c r="X89" s="17">
        <v>0.51</v>
      </c>
      <c r="Y89" s="6">
        <v>0</v>
      </c>
    </row>
    <row r="90" spans="1:25" x14ac:dyDescent="0.25">
      <c r="A90" t="s">
        <v>27</v>
      </c>
      <c r="B90">
        <v>144</v>
      </c>
      <c r="C90" t="s">
        <v>90</v>
      </c>
      <c r="D90" t="s">
        <v>123</v>
      </c>
      <c r="E90" t="s">
        <v>204</v>
      </c>
      <c r="F90" t="s">
        <v>203</v>
      </c>
      <c r="I90" t="s">
        <v>202</v>
      </c>
      <c r="J90" s="1" t="s">
        <v>172</v>
      </c>
      <c r="K90" s="1" t="s">
        <v>172</v>
      </c>
      <c r="L90" s="2" t="s">
        <v>172</v>
      </c>
      <c r="M90" s="2" t="s">
        <v>186</v>
      </c>
      <c r="N90" s="2" t="s">
        <v>174</v>
      </c>
      <c r="O90" s="2" t="s">
        <v>186</v>
      </c>
      <c r="P90" s="2">
        <v>10</v>
      </c>
      <c r="Q90" s="2">
        <v>3</v>
      </c>
      <c r="R90">
        <f t="shared" si="4"/>
        <v>13</v>
      </c>
      <c r="S90" s="4">
        <f t="shared" si="3"/>
        <v>0.76923076923076927</v>
      </c>
      <c r="T90" t="s">
        <v>240</v>
      </c>
      <c r="U90" s="1" t="s">
        <v>79</v>
      </c>
      <c r="W90">
        <v>0.52</v>
      </c>
      <c r="X90" s="17">
        <v>0.52</v>
      </c>
      <c r="Y90" s="6">
        <v>0</v>
      </c>
    </row>
    <row r="91" spans="1:25" x14ac:dyDescent="0.25">
      <c r="A91" t="s">
        <v>5</v>
      </c>
      <c r="B91">
        <v>62</v>
      </c>
      <c r="C91" t="s">
        <v>90</v>
      </c>
      <c r="D91">
        <v>87.338999999999999</v>
      </c>
      <c r="E91" t="s">
        <v>165</v>
      </c>
      <c r="F91" t="s">
        <v>200</v>
      </c>
      <c r="G91">
        <v>23</v>
      </c>
      <c r="H91">
        <v>59</v>
      </c>
      <c r="I91" t="s">
        <v>156</v>
      </c>
      <c r="J91" s="1" t="s">
        <v>172</v>
      </c>
      <c r="K91" s="1" t="s">
        <v>90</v>
      </c>
      <c r="P91">
        <v>1</v>
      </c>
      <c r="Q91">
        <v>2</v>
      </c>
      <c r="R91">
        <f t="shared" si="4"/>
        <v>3</v>
      </c>
      <c r="S91" s="4">
        <f t="shared" si="3"/>
        <v>0.33333333333333331</v>
      </c>
      <c r="T91" t="s">
        <v>240</v>
      </c>
      <c r="U91" s="1" t="s">
        <v>84</v>
      </c>
      <c r="W91">
        <v>0.53</v>
      </c>
      <c r="X91" s="17">
        <v>0.53</v>
      </c>
      <c r="Y91" s="6">
        <v>0</v>
      </c>
    </row>
    <row r="92" spans="1:25" x14ac:dyDescent="0.25">
      <c r="A92" t="s">
        <v>67</v>
      </c>
      <c r="B92" t="s">
        <v>131</v>
      </c>
      <c r="C92" t="s">
        <v>92</v>
      </c>
      <c r="D92" t="s">
        <v>128</v>
      </c>
      <c r="E92" t="s">
        <v>215</v>
      </c>
      <c r="F92" t="s">
        <v>146</v>
      </c>
      <c r="G92">
        <v>19</v>
      </c>
      <c r="H92">
        <v>70</v>
      </c>
      <c r="I92" t="s">
        <v>207</v>
      </c>
      <c r="J92" s="1" t="s">
        <v>90</v>
      </c>
      <c r="K92" s="1" t="s">
        <v>172</v>
      </c>
      <c r="L92" s="1" t="s">
        <v>90</v>
      </c>
      <c r="P92">
        <v>1</v>
      </c>
      <c r="Q92">
        <v>3</v>
      </c>
      <c r="R92">
        <f t="shared" si="4"/>
        <v>4</v>
      </c>
      <c r="S92" s="4">
        <f t="shared" si="3"/>
        <v>0.25</v>
      </c>
      <c r="T92" t="s">
        <v>240</v>
      </c>
      <c r="U92" s="1" t="s">
        <v>84</v>
      </c>
      <c r="W92">
        <v>0.54</v>
      </c>
      <c r="X92" s="17">
        <v>0.54</v>
      </c>
      <c r="Y92" s="6">
        <v>0</v>
      </c>
    </row>
    <row r="93" spans="1:25" x14ac:dyDescent="0.25">
      <c r="O93" t="s">
        <v>296</v>
      </c>
      <c r="P93">
        <f>SUM(P2:P92)</f>
        <v>177</v>
      </c>
      <c r="Q93">
        <f>SUM(Q2:Q92)</f>
        <v>162</v>
      </c>
      <c r="W93">
        <v>0.55000000000000004</v>
      </c>
      <c r="X93" s="17">
        <v>0.55000000000000004</v>
      </c>
      <c r="Y93" s="6">
        <v>0</v>
      </c>
    </row>
    <row r="94" spans="1:25" x14ac:dyDescent="0.25">
      <c r="W94">
        <v>0.56000000000000005</v>
      </c>
      <c r="X94" s="17">
        <v>0.56000000000000005</v>
      </c>
      <c r="Y94" s="6">
        <v>0</v>
      </c>
    </row>
    <row r="95" spans="1:25" x14ac:dyDescent="0.25">
      <c r="W95">
        <v>0.56999999999999995</v>
      </c>
      <c r="X95" s="17">
        <v>0.56999999999999995</v>
      </c>
      <c r="Y95" s="6">
        <v>0</v>
      </c>
    </row>
    <row r="96" spans="1:25" x14ac:dyDescent="0.25">
      <c r="W96">
        <v>0.57999999999999996</v>
      </c>
      <c r="X96" s="17">
        <v>0.57999999999999996</v>
      </c>
      <c r="Y96" s="6">
        <v>3</v>
      </c>
    </row>
    <row r="97" spans="23:25" x14ac:dyDescent="0.25">
      <c r="W97">
        <v>0.59</v>
      </c>
      <c r="X97" s="17">
        <v>0.59</v>
      </c>
      <c r="Y97" s="6">
        <v>0</v>
      </c>
    </row>
    <row r="98" spans="23:25" x14ac:dyDescent="0.25">
      <c r="W98">
        <v>0.6</v>
      </c>
      <c r="X98" s="17">
        <v>0.6</v>
      </c>
      <c r="Y98" s="6">
        <v>5</v>
      </c>
    </row>
    <row r="99" spans="23:25" x14ac:dyDescent="0.25">
      <c r="W99">
        <v>0.61</v>
      </c>
      <c r="X99" s="17">
        <v>0.61</v>
      </c>
      <c r="Y99" s="6">
        <v>0</v>
      </c>
    </row>
    <row r="100" spans="23:25" x14ac:dyDescent="0.25">
      <c r="W100">
        <v>0.62</v>
      </c>
      <c r="X100" s="17">
        <v>0.62</v>
      </c>
      <c r="Y100" s="6">
        <v>0</v>
      </c>
    </row>
    <row r="101" spans="23:25" x14ac:dyDescent="0.25">
      <c r="W101">
        <v>0.63</v>
      </c>
      <c r="X101" s="17">
        <v>0.63</v>
      </c>
      <c r="Y101" s="6">
        <v>1</v>
      </c>
    </row>
    <row r="102" spans="23:25" x14ac:dyDescent="0.25">
      <c r="W102">
        <v>0.64</v>
      </c>
      <c r="X102" s="17">
        <v>0.64</v>
      </c>
      <c r="Y102" s="6">
        <v>0</v>
      </c>
    </row>
    <row r="103" spans="23:25" x14ac:dyDescent="0.25">
      <c r="W103">
        <v>0.65</v>
      </c>
      <c r="X103" s="17">
        <v>0.65</v>
      </c>
      <c r="Y103" s="6">
        <v>0</v>
      </c>
    </row>
    <row r="104" spans="23:25" x14ac:dyDescent="0.25">
      <c r="W104">
        <v>0.66</v>
      </c>
      <c r="X104" s="17">
        <v>0.66</v>
      </c>
      <c r="Y104" s="6">
        <v>0</v>
      </c>
    </row>
    <row r="105" spans="23:25" x14ac:dyDescent="0.25">
      <c r="W105">
        <v>0.67</v>
      </c>
      <c r="X105" s="17">
        <v>0.67</v>
      </c>
      <c r="Y105" s="6">
        <v>6</v>
      </c>
    </row>
    <row r="106" spans="23:25" x14ac:dyDescent="0.25">
      <c r="W106">
        <v>0.68</v>
      </c>
      <c r="X106" s="17">
        <v>0.68</v>
      </c>
      <c r="Y106" s="6">
        <v>0</v>
      </c>
    </row>
    <row r="107" spans="23:25" x14ac:dyDescent="0.25">
      <c r="W107">
        <v>0.69</v>
      </c>
      <c r="X107" s="17">
        <v>0.69</v>
      </c>
      <c r="Y107" s="6">
        <v>0</v>
      </c>
    </row>
    <row r="108" spans="23:25" x14ac:dyDescent="0.25">
      <c r="W108">
        <v>0.7</v>
      </c>
      <c r="X108" s="17">
        <v>0.7</v>
      </c>
      <c r="Y108" s="6">
        <v>0</v>
      </c>
    </row>
    <row r="109" spans="23:25" x14ac:dyDescent="0.25">
      <c r="W109">
        <v>0.71</v>
      </c>
      <c r="X109" s="17">
        <v>0.71</v>
      </c>
      <c r="Y109" s="6">
        <v>0</v>
      </c>
    </row>
    <row r="110" spans="23:25" x14ac:dyDescent="0.25">
      <c r="W110">
        <v>0.72</v>
      </c>
      <c r="X110" s="17">
        <v>0.72</v>
      </c>
      <c r="Y110" s="6">
        <v>0</v>
      </c>
    </row>
    <row r="111" spans="23:25" x14ac:dyDescent="0.25">
      <c r="W111">
        <v>0.73</v>
      </c>
      <c r="X111" s="17">
        <v>0.73</v>
      </c>
      <c r="Y111" s="6">
        <v>0</v>
      </c>
    </row>
    <row r="112" spans="23:25" x14ac:dyDescent="0.25">
      <c r="W112">
        <v>0.74</v>
      </c>
      <c r="X112" s="17">
        <v>0.74</v>
      </c>
      <c r="Y112" s="6">
        <v>0</v>
      </c>
    </row>
    <row r="113" spans="23:25" x14ac:dyDescent="0.25">
      <c r="W113">
        <v>0.75</v>
      </c>
      <c r="X113" s="17">
        <v>0.75</v>
      </c>
      <c r="Y113" s="6">
        <v>2</v>
      </c>
    </row>
    <row r="114" spans="23:25" x14ac:dyDescent="0.25">
      <c r="W114">
        <v>0.76</v>
      </c>
      <c r="X114" s="17">
        <v>0.76</v>
      </c>
      <c r="Y114" s="6">
        <v>0</v>
      </c>
    </row>
    <row r="115" spans="23:25" x14ac:dyDescent="0.25">
      <c r="W115">
        <v>0.77</v>
      </c>
      <c r="X115" s="17">
        <v>0.77</v>
      </c>
      <c r="Y115" s="6">
        <v>1</v>
      </c>
    </row>
    <row r="116" spans="23:25" x14ac:dyDescent="0.25">
      <c r="W116">
        <v>0.78</v>
      </c>
      <c r="X116" s="17">
        <v>0.78</v>
      </c>
      <c r="Y116" s="6">
        <v>0</v>
      </c>
    </row>
    <row r="117" spans="23:25" x14ac:dyDescent="0.25">
      <c r="W117">
        <v>0.79</v>
      </c>
      <c r="X117" s="17">
        <v>0.79</v>
      </c>
      <c r="Y117" s="6">
        <v>0</v>
      </c>
    </row>
    <row r="118" spans="23:25" x14ac:dyDescent="0.25">
      <c r="W118">
        <v>0.8</v>
      </c>
      <c r="X118" s="17">
        <v>0.8</v>
      </c>
      <c r="Y118" s="6">
        <v>0</v>
      </c>
    </row>
    <row r="119" spans="23:25" x14ac:dyDescent="0.25">
      <c r="W119">
        <v>0.81</v>
      </c>
      <c r="X119" s="17">
        <v>0.81</v>
      </c>
      <c r="Y119" s="6">
        <v>0</v>
      </c>
    </row>
    <row r="120" spans="23:25" x14ac:dyDescent="0.25">
      <c r="W120">
        <v>0.82</v>
      </c>
      <c r="X120" s="17">
        <v>0.82</v>
      </c>
      <c r="Y120" s="6">
        <v>0</v>
      </c>
    </row>
    <row r="121" spans="23:25" x14ac:dyDescent="0.25">
      <c r="W121">
        <v>0.83</v>
      </c>
      <c r="X121" s="17">
        <v>0.83</v>
      </c>
      <c r="Y121" s="6">
        <v>0</v>
      </c>
    </row>
    <row r="122" spans="23:25" x14ac:dyDescent="0.25">
      <c r="W122">
        <v>0.84</v>
      </c>
      <c r="X122" s="17">
        <v>0.84</v>
      </c>
      <c r="Y122" s="6">
        <v>0</v>
      </c>
    </row>
    <row r="123" spans="23:25" x14ac:dyDescent="0.25">
      <c r="W123">
        <v>0.85</v>
      </c>
      <c r="X123" s="17">
        <v>0.85</v>
      </c>
      <c r="Y123" s="6">
        <v>0</v>
      </c>
    </row>
    <row r="124" spans="23:25" x14ac:dyDescent="0.25">
      <c r="W124">
        <v>0.86</v>
      </c>
      <c r="X124" s="17">
        <v>0.86</v>
      </c>
      <c r="Y124" s="6">
        <v>3</v>
      </c>
    </row>
    <row r="125" spans="23:25" x14ac:dyDescent="0.25">
      <c r="W125">
        <v>0.87</v>
      </c>
      <c r="X125" s="17">
        <v>0.87</v>
      </c>
      <c r="Y125" s="6">
        <v>0</v>
      </c>
    </row>
    <row r="126" spans="23:25" x14ac:dyDescent="0.25">
      <c r="W126">
        <v>0.88</v>
      </c>
      <c r="X126" s="17">
        <v>0.88</v>
      </c>
      <c r="Y126" s="6">
        <v>0</v>
      </c>
    </row>
    <row r="127" spans="23:25" x14ac:dyDescent="0.25">
      <c r="W127">
        <v>0.89</v>
      </c>
      <c r="X127" s="17">
        <v>0.89</v>
      </c>
      <c r="Y127" s="6">
        <v>0</v>
      </c>
    </row>
    <row r="128" spans="23:25" x14ac:dyDescent="0.25">
      <c r="W128">
        <v>0.9</v>
      </c>
      <c r="X128" s="17">
        <v>0.9</v>
      </c>
      <c r="Y128" s="6">
        <v>0</v>
      </c>
    </row>
    <row r="129" spans="23:25" x14ac:dyDescent="0.25">
      <c r="W129">
        <v>0.91</v>
      </c>
      <c r="X129" s="17">
        <v>0.91</v>
      </c>
      <c r="Y129" s="6">
        <v>0</v>
      </c>
    </row>
    <row r="130" spans="23:25" x14ac:dyDescent="0.25">
      <c r="W130">
        <v>0.92</v>
      </c>
      <c r="X130" s="17">
        <v>0.92</v>
      </c>
      <c r="Y130" s="6">
        <v>0</v>
      </c>
    </row>
    <row r="131" spans="23:25" x14ac:dyDescent="0.25">
      <c r="W131">
        <v>0.93</v>
      </c>
      <c r="X131" s="17">
        <v>0.93</v>
      </c>
      <c r="Y131" s="6">
        <v>0</v>
      </c>
    </row>
    <row r="132" spans="23:25" x14ac:dyDescent="0.25">
      <c r="W132">
        <v>0.94</v>
      </c>
      <c r="X132" s="17">
        <v>0.94</v>
      </c>
      <c r="Y132" s="6">
        <v>0</v>
      </c>
    </row>
    <row r="133" spans="23:25" x14ac:dyDescent="0.25">
      <c r="W133">
        <v>0.95</v>
      </c>
      <c r="X133" s="17">
        <v>0.95</v>
      </c>
      <c r="Y133" s="6">
        <v>0</v>
      </c>
    </row>
    <row r="134" spans="23:25" x14ac:dyDescent="0.25">
      <c r="W134">
        <v>0.96</v>
      </c>
      <c r="X134" s="17">
        <v>0.96</v>
      </c>
      <c r="Y134" s="6">
        <v>0</v>
      </c>
    </row>
    <row r="135" spans="23:25" x14ac:dyDescent="0.25">
      <c r="W135">
        <v>0.97</v>
      </c>
      <c r="X135" s="17">
        <v>0.97</v>
      </c>
      <c r="Y135" s="6">
        <v>0</v>
      </c>
    </row>
    <row r="136" spans="23:25" x14ac:dyDescent="0.25">
      <c r="W136">
        <v>0.98</v>
      </c>
      <c r="X136" s="17">
        <v>0.98</v>
      </c>
      <c r="Y136" s="6">
        <v>0</v>
      </c>
    </row>
    <row r="137" spans="23:25" x14ac:dyDescent="0.25">
      <c r="W137">
        <v>0.99</v>
      </c>
      <c r="X137" s="17">
        <v>0.99</v>
      </c>
      <c r="Y137" s="6">
        <v>0</v>
      </c>
    </row>
    <row r="138" spans="23:25" x14ac:dyDescent="0.25">
      <c r="W138">
        <v>1</v>
      </c>
      <c r="X138" s="17">
        <v>1</v>
      </c>
      <c r="Y138" s="6">
        <v>7</v>
      </c>
    </row>
    <row r="139" spans="23:25" ht="13.8" thickBot="1" x14ac:dyDescent="0.3">
      <c r="X139" s="7" t="s">
        <v>325</v>
      </c>
      <c r="Y139" s="7">
        <v>0</v>
      </c>
    </row>
  </sheetData>
  <sortState ref="AB39:AB48">
    <sortCondition ref="AB38"/>
  </sortState>
  <phoneticPr fontId="0" type="noConversion"/>
  <conditionalFormatting sqref="S2:S92">
    <cfRule type="cellIs" dxfId="1" priority="1" operator="greaterThan">
      <formula>0.75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topLeftCell="E1" workbookViewId="0">
      <selection activeCell="E11" sqref="E11:K16"/>
    </sheetView>
  </sheetViews>
  <sheetFormatPr defaultRowHeight="13.2" x14ac:dyDescent="0.25"/>
  <cols>
    <col min="5" max="5" width="17.44140625" customWidth="1"/>
  </cols>
  <sheetData>
    <row r="2" spans="1:16" x14ac:dyDescent="0.25">
      <c r="A2" s="5" t="s">
        <v>298</v>
      </c>
      <c r="B2" s="5" t="s">
        <v>299</v>
      </c>
      <c r="C2" s="5" t="s">
        <v>300</v>
      </c>
      <c r="E2" t="s">
        <v>301</v>
      </c>
    </row>
    <row r="3" spans="1:16" x14ac:dyDescent="0.25">
      <c r="A3" s="4">
        <v>0.66666666666666663</v>
      </c>
      <c r="B3" s="4">
        <v>0</v>
      </c>
      <c r="C3" s="4">
        <v>0.5</v>
      </c>
      <c r="N3" s="5" t="s">
        <v>318</v>
      </c>
    </row>
    <row r="4" spans="1:16" ht="13.8" thickBot="1" x14ac:dyDescent="0.3">
      <c r="A4" s="4">
        <v>0</v>
      </c>
      <c r="B4" s="4">
        <v>0.5</v>
      </c>
      <c r="C4" s="4">
        <v>0.33333333333333331</v>
      </c>
      <c r="E4" t="s">
        <v>302</v>
      </c>
      <c r="L4" s="9"/>
      <c r="N4" s="5" t="s">
        <v>298</v>
      </c>
      <c r="O4" s="5" t="s">
        <v>299</v>
      </c>
      <c r="P4" s="5" t="s">
        <v>300</v>
      </c>
    </row>
    <row r="5" spans="1:16" x14ac:dyDescent="0.25">
      <c r="A5" s="4">
        <v>0</v>
      </c>
      <c r="B5" s="4">
        <v>0.66666666666666663</v>
      </c>
      <c r="C5" s="4">
        <v>1</v>
      </c>
      <c r="E5" s="10" t="s">
        <v>303</v>
      </c>
      <c r="F5" s="10" t="s">
        <v>304</v>
      </c>
      <c r="G5" s="8" t="s">
        <v>305</v>
      </c>
      <c r="H5" s="8" t="s">
        <v>306</v>
      </c>
      <c r="I5" s="8" t="s">
        <v>307</v>
      </c>
      <c r="J5" s="8" t="s">
        <v>317</v>
      </c>
      <c r="K5" s="8" t="s">
        <v>321</v>
      </c>
      <c r="M5" s="9" t="s">
        <v>319</v>
      </c>
      <c r="N5">
        <f>N7+N8</f>
        <v>0.49991201621867504</v>
      </c>
      <c r="O5">
        <f t="shared" ref="O5:P5" si="0">O7+O8</f>
        <v>0.46322614027303205</v>
      </c>
      <c r="P5">
        <f t="shared" si="0"/>
        <v>0.49913457866539118</v>
      </c>
    </row>
    <row r="6" spans="1:16" x14ac:dyDescent="0.25">
      <c r="A6" s="4">
        <v>1</v>
      </c>
      <c r="B6" s="4">
        <v>0</v>
      </c>
      <c r="C6" s="4">
        <v>0.33333333333333331</v>
      </c>
      <c r="E6" s="11" t="s">
        <v>298</v>
      </c>
      <c r="F6" s="12">
        <v>27</v>
      </c>
      <c r="G6" s="15">
        <v>11.677380952380952</v>
      </c>
      <c r="H6" s="15">
        <v>0.43249559082892414</v>
      </c>
      <c r="I6" s="15">
        <v>0.12271430913295998</v>
      </c>
      <c r="J6" s="15">
        <f>SQRT(I6)</f>
        <v>0.35030602211917511</v>
      </c>
      <c r="K6" s="15">
        <f>J6/SQRT(F6)</f>
        <v>6.7416425389750914E-2</v>
      </c>
      <c r="M6" s="9" t="s">
        <v>320</v>
      </c>
      <c r="N6">
        <f>N7-N8</f>
        <v>0.36507916543917324</v>
      </c>
      <c r="O6">
        <f t="shared" ref="O6:P6" si="1">O7-O8</f>
        <v>0.3691548121079205</v>
      </c>
      <c r="P6">
        <f t="shared" si="1"/>
        <v>0.35953131684260947</v>
      </c>
    </row>
    <row r="7" spans="1:16" x14ac:dyDescent="0.25">
      <c r="A7" s="4">
        <v>1</v>
      </c>
      <c r="B7" s="4">
        <v>1</v>
      </c>
      <c r="C7" s="4">
        <v>0.4</v>
      </c>
      <c r="E7" s="11" t="s">
        <v>299</v>
      </c>
      <c r="F7" s="12">
        <v>45</v>
      </c>
      <c r="G7" s="15">
        <v>18.728571428571431</v>
      </c>
      <c r="H7" s="15">
        <v>0.41619047619047628</v>
      </c>
      <c r="I7" s="15">
        <v>9.9555916305916231E-2</v>
      </c>
      <c r="J7" s="15">
        <f t="shared" ref="J7:J8" si="2">SQRT(I7)</f>
        <v>0.31552482676631999</v>
      </c>
      <c r="K7" s="15">
        <f t="shared" ref="K7:K8" si="3">J7/SQRT(F7)</f>
        <v>4.7035664082555773E-2</v>
      </c>
      <c r="M7" s="9" t="s">
        <v>306</v>
      </c>
      <c r="N7">
        <v>0.43249559082892414</v>
      </c>
      <c r="O7">
        <v>0.41619047619047628</v>
      </c>
      <c r="P7">
        <v>0.42933294775400033</v>
      </c>
    </row>
    <row r="8" spans="1:16" ht="13.8" thickBot="1" x14ac:dyDescent="0.3">
      <c r="A8" s="4">
        <v>0.5</v>
      </c>
      <c r="B8" s="4">
        <v>0</v>
      </c>
      <c r="C8" s="4">
        <v>0.5714285714285714</v>
      </c>
      <c r="E8" s="13" t="s">
        <v>300</v>
      </c>
      <c r="F8" s="14">
        <v>19</v>
      </c>
      <c r="G8" s="16">
        <v>8.1573260073260059</v>
      </c>
      <c r="H8" s="16">
        <v>0.42933294775400033</v>
      </c>
      <c r="I8" s="16">
        <v>9.2573085879910685E-2</v>
      </c>
      <c r="J8" s="16">
        <f t="shared" si="2"/>
        <v>0.30425825523707767</v>
      </c>
      <c r="K8" s="16">
        <f t="shared" si="3"/>
        <v>6.9801630911390855E-2</v>
      </c>
      <c r="M8" s="9" t="s">
        <v>321</v>
      </c>
      <c r="N8">
        <v>6.7416425389750914E-2</v>
      </c>
      <c r="O8">
        <v>4.7035664082555773E-2</v>
      </c>
      <c r="P8">
        <v>6.9801630911390855E-2</v>
      </c>
    </row>
    <row r="9" spans="1:16" x14ac:dyDescent="0.25">
      <c r="A9" s="4">
        <v>0.625</v>
      </c>
      <c r="B9" s="4">
        <v>0.6</v>
      </c>
      <c r="C9" s="4">
        <v>1</v>
      </c>
    </row>
    <row r="10" spans="1:16" x14ac:dyDescent="0.25">
      <c r="A10" s="4">
        <v>1</v>
      </c>
      <c r="B10" s="4">
        <v>0.75</v>
      </c>
      <c r="C10" s="4">
        <v>0.5</v>
      </c>
    </row>
    <row r="11" spans="1:16" ht="13.8" thickBot="1" x14ac:dyDescent="0.3">
      <c r="A11" s="4">
        <v>0.5</v>
      </c>
      <c r="B11" s="4">
        <v>0.5</v>
      </c>
      <c r="C11" s="4">
        <v>0.5</v>
      </c>
      <c r="E11" t="s">
        <v>308</v>
      </c>
    </row>
    <row r="12" spans="1:16" x14ac:dyDescent="0.25">
      <c r="A12" s="4">
        <v>0.5</v>
      </c>
      <c r="B12" s="4">
        <v>0.5</v>
      </c>
      <c r="C12" s="4">
        <v>0.5</v>
      </c>
      <c r="E12" s="8" t="s">
        <v>309</v>
      </c>
      <c r="F12" s="8" t="s">
        <v>300</v>
      </c>
      <c r="G12" s="8" t="s">
        <v>310</v>
      </c>
      <c r="H12" s="8" t="s">
        <v>311</v>
      </c>
      <c r="I12" s="8" t="s">
        <v>79</v>
      </c>
      <c r="J12" s="8" t="s">
        <v>312</v>
      </c>
      <c r="K12" s="8" t="s">
        <v>313</v>
      </c>
    </row>
    <row r="13" spans="1:16" x14ac:dyDescent="0.25">
      <c r="A13" s="4">
        <v>0.5</v>
      </c>
      <c r="B13" s="4">
        <v>0.66666666666666663</v>
      </c>
      <c r="C13" s="4">
        <v>0</v>
      </c>
      <c r="E13" s="6" t="s">
        <v>314</v>
      </c>
      <c r="F13" s="6">
        <v>5.228864295885316E-3</v>
      </c>
      <c r="G13" s="6">
        <v>2</v>
      </c>
      <c r="H13" s="6">
        <v>2.614432147942658E-3</v>
      </c>
      <c r="I13" s="6">
        <v>2.4906502547136163E-2</v>
      </c>
      <c r="J13" s="6">
        <v>0.9754079785593246</v>
      </c>
      <c r="K13" s="6">
        <v>3.1000686386371408</v>
      </c>
    </row>
    <row r="14" spans="1:16" x14ac:dyDescent="0.25">
      <c r="A14" s="4">
        <v>0.5</v>
      </c>
      <c r="B14" s="4">
        <v>0.5</v>
      </c>
      <c r="C14" s="4">
        <v>0</v>
      </c>
      <c r="E14" s="6" t="s">
        <v>315</v>
      </c>
      <c r="F14" s="6">
        <v>9.2373479007556671</v>
      </c>
      <c r="G14" s="6">
        <v>88</v>
      </c>
      <c r="H14" s="6">
        <v>0.10496986250858713</v>
      </c>
      <c r="I14" s="6"/>
      <c r="J14" s="6"/>
      <c r="K14" s="6"/>
    </row>
    <row r="15" spans="1:16" x14ac:dyDescent="0.25">
      <c r="A15" s="4">
        <v>0.5714285714285714</v>
      </c>
      <c r="B15" s="4">
        <v>0.5</v>
      </c>
      <c r="C15" s="4">
        <v>0</v>
      </c>
      <c r="E15" s="6"/>
      <c r="F15" s="6"/>
      <c r="G15" s="6"/>
      <c r="H15" s="6"/>
      <c r="I15" s="6"/>
      <c r="J15" s="6"/>
      <c r="K15" s="6"/>
    </row>
    <row r="16" spans="1:16" ht="13.8" thickBot="1" x14ac:dyDescent="0.3">
      <c r="A16" s="4">
        <v>0.8571428571428571</v>
      </c>
      <c r="B16" s="4">
        <v>0.75</v>
      </c>
      <c r="C16" s="4">
        <v>0.66666666666666663</v>
      </c>
      <c r="E16" s="7" t="s">
        <v>316</v>
      </c>
      <c r="F16" s="7">
        <v>9.2425767650515525</v>
      </c>
      <c r="G16" s="7">
        <v>90</v>
      </c>
      <c r="H16" s="7"/>
      <c r="I16" s="7"/>
      <c r="J16" s="7"/>
      <c r="K16" s="7"/>
    </row>
    <row r="17" spans="1:3" x14ac:dyDescent="0.25">
      <c r="A17" s="4">
        <v>0.5</v>
      </c>
      <c r="B17" s="4">
        <v>0.5</v>
      </c>
      <c r="C17" s="4">
        <v>0</v>
      </c>
    </row>
    <row r="18" spans="1:3" x14ac:dyDescent="0.25">
      <c r="A18" s="4">
        <v>0</v>
      </c>
      <c r="B18" s="4">
        <v>0.5</v>
      </c>
      <c r="C18" s="4">
        <v>0.5</v>
      </c>
    </row>
    <row r="19" spans="1:3" x14ac:dyDescent="0.25">
      <c r="A19" s="4">
        <v>0</v>
      </c>
      <c r="B19" s="4">
        <v>0.5</v>
      </c>
      <c r="C19" s="4">
        <v>0.76923076923076927</v>
      </c>
    </row>
    <row r="20" spans="1:3" x14ac:dyDescent="0.25">
      <c r="A20" s="4">
        <v>0</v>
      </c>
      <c r="B20" s="4">
        <v>0.5</v>
      </c>
      <c r="C20" s="4">
        <v>0.33333333333333331</v>
      </c>
    </row>
    <row r="21" spans="1:3" x14ac:dyDescent="0.25">
      <c r="A21" s="4">
        <v>0.6</v>
      </c>
      <c r="B21" s="4">
        <v>0.5714285714285714</v>
      </c>
      <c r="C21" s="4">
        <v>0.25</v>
      </c>
    </row>
    <row r="22" spans="1:3" x14ac:dyDescent="0.25">
      <c r="A22" s="4">
        <v>0.8571428571428571</v>
      </c>
      <c r="B22" s="4">
        <v>0</v>
      </c>
    </row>
    <row r="23" spans="1:3" x14ac:dyDescent="0.25">
      <c r="A23" s="4">
        <v>0</v>
      </c>
      <c r="B23" s="4">
        <v>0</v>
      </c>
    </row>
    <row r="24" spans="1:3" x14ac:dyDescent="0.25">
      <c r="A24" s="4">
        <v>0.5</v>
      </c>
      <c r="B24" s="4">
        <v>0.66666666666666663</v>
      </c>
    </row>
    <row r="25" spans="1:3" x14ac:dyDescent="0.25">
      <c r="A25" s="4">
        <v>0.5</v>
      </c>
      <c r="B25" s="4">
        <v>0.33333333333333331</v>
      </c>
    </row>
    <row r="26" spans="1:3" x14ac:dyDescent="0.25">
      <c r="A26" s="4">
        <v>0</v>
      </c>
      <c r="B26" s="4">
        <v>0</v>
      </c>
    </row>
    <row r="27" spans="1:3" x14ac:dyDescent="0.25">
      <c r="A27" s="4">
        <v>0</v>
      </c>
      <c r="B27" s="4">
        <v>0</v>
      </c>
    </row>
    <row r="28" spans="1:3" x14ac:dyDescent="0.25">
      <c r="A28" s="4">
        <v>0</v>
      </c>
      <c r="B28" s="4">
        <v>0</v>
      </c>
    </row>
    <row r="29" spans="1:3" x14ac:dyDescent="0.25">
      <c r="A29" s="4">
        <v>0.5</v>
      </c>
      <c r="B29" s="4">
        <v>1</v>
      </c>
    </row>
    <row r="30" spans="1:3" x14ac:dyDescent="0.25">
      <c r="B30" s="4">
        <v>0</v>
      </c>
    </row>
    <row r="31" spans="1:3" x14ac:dyDescent="0.25">
      <c r="B31" s="4">
        <v>0</v>
      </c>
    </row>
    <row r="32" spans="1:3" x14ac:dyDescent="0.25">
      <c r="B32" s="4">
        <v>0.8571428571428571</v>
      </c>
    </row>
    <row r="33" spans="2:2" x14ac:dyDescent="0.25">
      <c r="B33" s="4">
        <v>0</v>
      </c>
    </row>
    <row r="34" spans="2:2" x14ac:dyDescent="0.25">
      <c r="B34" s="4">
        <v>0.5</v>
      </c>
    </row>
    <row r="35" spans="2:2" x14ac:dyDescent="0.25">
      <c r="B35" s="4">
        <v>1</v>
      </c>
    </row>
    <row r="36" spans="2:2" x14ac:dyDescent="0.25">
      <c r="B36" s="4">
        <v>0.5</v>
      </c>
    </row>
    <row r="37" spans="2:2" x14ac:dyDescent="0.25">
      <c r="B37" s="4">
        <v>0.6</v>
      </c>
    </row>
    <row r="38" spans="2:2" x14ac:dyDescent="0.25">
      <c r="B38" s="4">
        <v>0.5</v>
      </c>
    </row>
    <row r="39" spans="2:2" x14ac:dyDescent="0.25">
      <c r="B39" s="4">
        <v>0.5</v>
      </c>
    </row>
    <row r="40" spans="2:2" x14ac:dyDescent="0.25">
      <c r="B40" s="4">
        <v>0.6</v>
      </c>
    </row>
    <row r="41" spans="2:2" x14ac:dyDescent="0.25">
      <c r="B41" s="4">
        <v>0.6</v>
      </c>
    </row>
    <row r="42" spans="2:2" x14ac:dyDescent="0.25">
      <c r="B42" s="4">
        <v>0</v>
      </c>
    </row>
    <row r="43" spans="2:2" x14ac:dyDescent="0.25">
      <c r="B43" s="4">
        <v>0</v>
      </c>
    </row>
    <row r="44" spans="2:2" x14ac:dyDescent="0.25">
      <c r="B44" s="4">
        <v>0.66666666666666663</v>
      </c>
    </row>
    <row r="45" spans="2:2" x14ac:dyDescent="0.25">
      <c r="B45" s="4">
        <v>0.5</v>
      </c>
    </row>
    <row r="46" spans="2:2" x14ac:dyDescent="0.25">
      <c r="B46" s="4">
        <v>0</v>
      </c>
    </row>
    <row r="47" spans="2:2" x14ac:dyDescent="0.25">
      <c r="B47" s="4">
        <v>0.4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zoomScaleNormal="100" workbookViewId="0">
      <pane xSplit="1" topLeftCell="P1" activePane="topRight" state="frozen"/>
      <selection pane="topRight" activeCell="AA62" sqref="AA62"/>
    </sheetView>
  </sheetViews>
  <sheetFormatPr defaultRowHeight="13.2" x14ac:dyDescent="0.25"/>
  <cols>
    <col min="1" max="2" width="26.109375" customWidth="1"/>
    <col min="3" max="3" width="6.33203125" customWidth="1"/>
    <col min="4" max="4" width="30.6640625" customWidth="1"/>
    <col min="5" max="5" width="34.88671875" customWidth="1"/>
    <col min="6" max="6" width="60" customWidth="1"/>
    <col min="9" max="9" width="8" customWidth="1"/>
    <col min="10" max="10" width="11.44140625" style="1" customWidth="1"/>
    <col min="20" max="20" width="20.44140625" customWidth="1"/>
    <col min="22" max="22" width="11.6640625" customWidth="1"/>
  </cols>
  <sheetData>
    <row r="1" spans="1:25" ht="13.8" thickBot="1" x14ac:dyDescent="0.3">
      <c r="A1" t="s">
        <v>135</v>
      </c>
      <c r="B1" t="s">
        <v>139</v>
      </c>
      <c r="D1" t="s">
        <v>136</v>
      </c>
      <c r="E1" t="s">
        <v>140</v>
      </c>
      <c r="F1" t="s">
        <v>141</v>
      </c>
      <c r="G1" t="s">
        <v>142</v>
      </c>
      <c r="H1" t="s">
        <v>143</v>
      </c>
      <c r="I1" t="s">
        <v>219</v>
      </c>
      <c r="J1" s="1" t="s">
        <v>220</v>
      </c>
      <c r="K1" s="1" t="s">
        <v>223</v>
      </c>
      <c r="L1" s="1" t="s">
        <v>223</v>
      </c>
      <c r="M1" s="1" t="s">
        <v>223</v>
      </c>
      <c r="N1" s="1" t="s">
        <v>223</v>
      </c>
      <c r="O1" s="1" t="s">
        <v>223</v>
      </c>
      <c r="P1" s="1" t="s">
        <v>294</v>
      </c>
      <c r="Q1" s="1" t="s">
        <v>295</v>
      </c>
      <c r="R1" s="18" t="s">
        <v>327</v>
      </c>
      <c r="S1" s="1" t="s">
        <v>297</v>
      </c>
      <c r="T1" t="s">
        <v>221</v>
      </c>
      <c r="U1" t="s">
        <v>222</v>
      </c>
      <c r="V1" t="s">
        <v>224</v>
      </c>
      <c r="W1" t="s">
        <v>323</v>
      </c>
    </row>
    <row r="2" spans="1:25" x14ac:dyDescent="0.25">
      <c r="A2" t="s">
        <v>28</v>
      </c>
      <c r="B2" t="s">
        <v>137</v>
      </c>
      <c r="C2" t="s">
        <v>75</v>
      </c>
      <c r="D2">
        <v>157.21100000000001</v>
      </c>
      <c r="E2" t="s">
        <v>236</v>
      </c>
      <c r="F2" t="s">
        <v>237</v>
      </c>
      <c r="G2">
        <v>29</v>
      </c>
      <c r="H2">
        <v>93</v>
      </c>
      <c r="I2" t="s">
        <v>156</v>
      </c>
      <c r="J2" s="3" t="s">
        <v>90</v>
      </c>
      <c r="K2" s="3" t="s">
        <v>90</v>
      </c>
      <c r="Q2">
        <v>2</v>
      </c>
      <c r="R2">
        <f>P2+Q2</f>
        <v>2</v>
      </c>
      <c r="S2" s="4">
        <f>P2/(P2+Q2)</f>
        <v>0</v>
      </c>
      <c r="T2" t="s">
        <v>232</v>
      </c>
      <c r="X2" s="8" t="s">
        <v>324</v>
      </c>
      <c r="Y2" s="8" t="s">
        <v>326</v>
      </c>
    </row>
    <row r="3" spans="1:25" x14ac:dyDescent="0.25">
      <c r="A3" t="s">
        <v>57</v>
      </c>
      <c r="B3">
        <v>33</v>
      </c>
      <c r="C3" t="s">
        <v>77</v>
      </c>
      <c r="D3">
        <v>287</v>
      </c>
      <c r="E3" t="s">
        <v>269</v>
      </c>
      <c r="F3" t="s">
        <v>235</v>
      </c>
      <c r="G3">
        <v>29</v>
      </c>
      <c r="H3">
        <v>65</v>
      </c>
      <c r="I3" t="s">
        <v>156</v>
      </c>
      <c r="J3" t="s">
        <v>243</v>
      </c>
      <c r="P3">
        <v>2</v>
      </c>
      <c r="R3">
        <f>P3+Q3</f>
        <v>2</v>
      </c>
      <c r="S3" s="4">
        <f>P3/(P3+Q3)</f>
        <v>1</v>
      </c>
      <c r="T3" t="s">
        <v>232</v>
      </c>
      <c r="U3" t="s">
        <v>79</v>
      </c>
      <c r="W3">
        <v>1</v>
      </c>
      <c r="X3" s="17">
        <v>1</v>
      </c>
      <c r="Y3" s="6">
        <v>0</v>
      </c>
    </row>
    <row r="4" spans="1:25" x14ac:dyDescent="0.25">
      <c r="A4" t="s">
        <v>29</v>
      </c>
      <c r="B4">
        <v>121</v>
      </c>
      <c r="C4" t="s">
        <v>79</v>
      </c>
      <c r="D4">
        <v>141.15600000000001</v>
      </c>
      <c r="E4" t="s">
        <v>284</v>
      </c>
      <c r="F4" t="s">
        <v>234</v>
      </c>
      <c r="G4" t="s">
        <v>227</v>
      </c>
      <c r="I4" t="s">
        <v>156</v>
      </c>
      <c r="J4" t="s">
        <v>172</v>
      </c>
      <c r="P4">
        <v>1</v>
      </c>
      <c r="Q4">
        <v>1</v>
      </c>
      <c r="R4">
        <f>P4+Q4</f>
        <v>2</v>
      </c>
      <c r="S4" s="4">
        <f>P4/(P4+Q4)</f>
        <v>0.5</v>
      </c>
      <c r="T4" t="s">
        <v>232</v>
      </c>
      <c r="U4" t="s">
        <v>84</v>
      </c>
      <c r="W4">
        <v>2</v>
      </c>
      <c r="X4" s="17">
        <v>2</v>
      </c>
      <c r="Y4" s="6">
        <v>25</v>
      </c>
    </row>
    <row r="5" spans="1:25" x14ac:dyDescent="0.25">
      <c r="A5" t="s">
        <v>3</v>
      </c>
      <c r="B5">
        <v>77</v>
      </c>
      <c r="C5" t="s">
        <v>82</v>
      </c>
      <c r="D5">
        <v>198</v>
      </c>
      <c r="E5" t="s">
        <v>267</v>
      </c>
      <c r="F5" t="s">
        <v>268</v>
      </c>
      <c r="G5">
        <v>28</v>
      </c>
      <c r="H5">
        <v>74</v>
      </c>
      <c r="I5" t="s">
        <v>156</v>
      </c>
      <c r="J5" t="s">
        <v>172</v>
      </c>
      <c r="P5">
        <v>1</v>
      </c>
      <c r="Q5">
        <v>1</v>
      </c>
      <c r="R5">
        <f>P5+Q5</f>
        <v>2</v>
      </c>
      <c r="S5" s="4">
        <f>P5/(P5+Q5)</f>
        <v>0.5</v>
      </c>
      <c r="T5" t="s">
        <v>232</v>
      </c>
      <c r="U5" t="s">
        <v>84</v>
      </c>
      <c r="W5">
        <v>3</v>
      </c>
      <c r="X5" s="17">
        <v>3</v>
      </c>
      <c r="Y5" s="6">
        <v>12</v>
      </c>
    </row>
    <row r="6" spans="1:25" x14ac:dyDescent="0.25">
      <c r="A6" t="s">
        <v>4</v>
      </c>
      <c r="B6">
        <v>61</v>
      </c>
      <c r="C6" t="s">
        <v>84</v>
      </c>
      <c r="D6">
        <v>76.144999999999996</v>
      </c>
      <c r="E6" t="s">
        <v>160</v>
      </c>
      <c r="F6" t="s">
        <v>146</v>
      </c>
      <c r="G6">
        <v>21</v>
      </c>
      <c r="H6">
        <v>79</v>
      </c>
      <c r="I6" t="s">
        <v>156</v>
      </c>
      <c r="J6" s="1" t="s">
        <v>90</v>
      </c>
      <c r="K6" t="s">
        <v>90</v>
      </c>
      <c r="Q6">
        <v>2</v>
      </c>
      <c r="R6">
        <f>P6+Q6</f>
        <v>2</v>
      </c>
      <c r="S6" s="4">
        <f>P6/(P6+Q6)</f>
        <v>0</v>
      </c>
      <c r="T6" t="s">
        <v>232</v>
      </c>
      <c r="U6" t="s">
        <v>84</v>
      </c>
      <c r="W6">
        <v>4</v>
      </c>
      <c r="X6" s="17">
        <v>4</v>
      </c>
      <c r="Y6" s="6">
        <v>11</v>
      </c>
    </row>
    <row r="7" spans="1:25" x14ac:dyDescent="0.25">
      <c r="A7" t="s">
        <v>6</v>
      </c>
      <c r="B7">
        <v>63</v>
      </c>
      <c r="C7" t="s">
        <v>87</v>
      </c>
      <c r="D7">
        <v>85.94</v>
      </c>
      <c r="E7" t="s">
        <v>184</v>
      </c>
      <c r="F7" t="s">
        <v>185</v>
      </c>
      <c r="G7">
        <v>20</v>
      </c>
      <c r="H7">
        <v>70</v>
      </c>
      <c r="I7" t="s">
        <v>156</v>
      </c>
      <c r="J7" s="1" t="s">
        <v>90</v>
      </c>
      <c r="K7" s="1" t="s">
        <v>90</v>
      </c>
      <c r="Q7">
        <v>2</v>
      </c>
      <c r="R7">
        <f>P7+Q7</f>
        <v>2</v>
      </c>
      <c r="S7" s="4">
        <f>P7/(P7+Q7)</f>
        <v>0</v>
      </c>
      <c r="T7" t="s">
        <v>232</v>
      </c>
      <c r="U7" t="s">
        <v>79</v>
      </c>
      <c r="W7">
        <v>5</v>
      </c>
      <c r="X7" s="17">
        <v>5</v>
      </c>
      <c r="Y7" s="6">
        <v>6</v>
      </c>
    </row>
    <row r="8" spans="1:25" x14ac:dyDescent="0.25">
      <c r="A8" t="s">
        <v>24</v>
      </c>
      <c r="B8">
        <v>98</v>
      </c>
      <c r="C8" t="s">
        <v>87</v>
      </c>
      <c r="D8">
        <v>151</v>
      </c>
      <c r="E8" t="s">
        <v>176</v>
      </c>
      <c r="F8" t="s">
        <v>146</v>
      </c>
      <c r="I8" t="s">
        <v>156</v>
      </c>
      <c r="J8" s="1" t="s">
        <v>172</v>
      </c>
      <c r="P8">
        <v>1</v>
      </c>
      <c r="Q8">
        <v>1</v>
      </c>
      <c r="R8">
        <f>P8+Q8</f>
        <v>2</v>
      </c>
      <c r="S8" s="4">
        <f>P8/(P8+Q8)</f>
        <v>0.5</v>
      </c>
      <c r="T8" t="s">
        <v>232</v>
      </c>
      <c r="U8" t="s">
        <v>79</v>
      </c>
      <c r="W8">
        <v>6</v>
      </c>
      <c r="X8" s="17">
        <v>6</v>
      </c>
      <c r="Y8" s="6">
        <v>1</v>
      </c>
    </row>
    <row r="9" spans="1:25" x14ac:dyDescent="0.25">
      <c r="A9" t="s">
        <v>94</v>
      </c>
      <c r="B9">
        <v>127</v>
      </c>
      <c r="C9" t="s">
        <v>75</v>
      </c>
      <c r="D9">
        <v>220</v>
      </c>
      <c r="E9" t="s">
        <v>230</v>
      </c>
      <c r="F9" t="s">
        <v>231</v>
      </c>
      <c r="G9" t="s">
        <v>227</v>
      </c>
      <c r="I9" t="s">
        <v>156</v>
      </c>
      <c r="J9" t="s">
        <v>190</v>
      </c>
      <c r="P9">
        <v>2</v>
      </c>
      <c r="Q9">
        <v>1</v>
      </c>
      <c r="R9">
        <f>P9+Q9</f>
        <v>3</v>
      </c>
      <c r="S9" s="4">
        <f>P9/(P9+Q9)</f>
        <v>0.66666666666666663</v>
      </c>
      <c r="T9" t="s">
        <v>232</v>
      </c>
      <c r="U9" t="s">
        <v>84</v>
      </c>
      <c r="W9">
        <v>7</v>
      </c>
      <c r="X9" s="17">
        <v>7</v>
      </c>
      <c r="Y9" s="6">
        <v>5</v>
      </c>
    </row>
    <row r="10" spans="1:25" x14ac:dyDescent="0.25">
      <c r="A10" t="s">
        <v>72</v>
      </c>
      <c r="B10">
        <v>55</v>
      </c>
      <c r="C10" t="s">
        <v>77</v>
      </c>
      <c r="D10">
        <v>6.75</v>
      </c>
      <c r="E10" t="s">
        <v>274</v>
      </c>
      <c r="F10" t="s">
        <v>275</v>
      </c>
      <c r="G10">
        <v>20</v>
      </c>
      <c r="H10">
        <v>73</v>
      </c>
      <c r="I10" t="s">
        <v>156</v>
      </c>
      <c r="J10" t="s">
        <v>172</v>
      </c>
      <c r="K10" t="s">
        <v>172</v>
      </c>
      <c r="P10">
        <v>2</v>
      </c>
      <c r="Q10">
        <v>2</v>
      </c>
      <c r="R10">
        <f>P10+Q10</f>
        <v>4</v>
      </c>
      <c r="S10" s="4">
        <f>P10/(P10+Q10)</f>
        <v>0.5</v>
      </c>
      <c r="T10" t="s">
        <v>232</v>
      </c>
      <c r="U10" t="s">
        <v>84</v>
      </c>
      <c r="W10">
        <v>8</v>
      </c>
      <c r="X10" s="17">
        <v>8</v>
      </c>
      <c r="Y10" s="6">
        <v>5</v>
      </c>
    </row>
    <row r="11" spans="1:25" x14ac:dyDescent="0.25">
      <c r="A11" t="s">
        <v>32</v>
      </c>
      <c r="B11">
        <v>125</v>
      </c>
      <c r="C11" t="s">
        <v>79</v>
      </c>
      <c r="D11">
        <v>24.25</v>
      </c>
      <c r="E11" t="s">
        <v>281</v>
      </c>
      <c r="F11" t="s">
        <v>278</v>
      </c>
      <c r="G11" t="s">
        <v>227</v>
      </c>
      <c r="I11" t="s">
        <v>156</v>
      </c>
      <c r="J11" t="s">
        <v>172</v>
      </c>
      <c r="K11" t="s">
        <v>172</v>
      </c>
      <c r="P11">
        <v>2</v>
      </c>
      <c r="Q11">
        <v>2</v>
      </c>
      <c r="R11">
        <f>P11+Q11</f>
        <v>4</v>
      </c>
      <c r="S11" s="4">
        <f>P11/(P11+Q11)</f>
        <v>0.5</v>
      </c>
      <c r="T11" t="s">
        <v>232</v>
      </c>
      <c r="U11" t="s">
        <v>84</v>
      </c>
      <c r="W11">
        <v>9</v>
      </c>
      <c r="X11" s="17">
        <v>9</v>
      </c>
      <c r="Y11" s="6">
        <v>2</v>
      </c>
    </row>
    <row r="12" spans="1:25" x14ac:dyDescent="0.25">
      <c r="A12" t="s">
        <v>73</v>
      </c>
      <c r="B12">
        <v>56</v>
      </c>
      <c r="C12" t="s">
        <v>79</v>
      </c>
      <c r="D12" t="s">
        <v>110</v>
      </c>
      <c r="E12" t="s">
        <v>283</v>
      </c>
      <c r="F12" t="s">
        <v>257</v>
      </c>
      <c r="G12">
        <v>37</v>
      </c>
      <c r="H12">
        <v>89</v>
      </c>
      <c r="I12" t="s">
        <v>156</v>
      </c>
      <c r="J12" t="s">
        <v>172</v>
      </c>
      <c r="K12" t="s">
        <v>172</v>
      </c>
      <c r="L12" t="s">
        <v>172</v>
      </c>
      <c r="P12">
        <v>3</v>
      </c>
      <c r="Q12">
        <v>3</v>
      </c>
      <c r="R12">
        <f>P12+Q12</f>
        <v>6</v>
      </c>
      <c r="S12" s="4">
        <f>P12/(P12+Q12)</f>
        <v>0.5</v>
      </c>
      <c r="T12" t="s">
        <v>232</v>
      </c>
      <c r="U12" t="s">
        <v>84</v>
      </c>
      <c r="W12">
        <v>10</v>
      </c>
      <c r="X12" s="17">
        <v>10</v>
      </c>
      <c r="Y12" s="6">
        <v>2</v>
      </c>
    </row>
    <row r="13" spans="1:25" x14ac:dyDescent="0.25">
      <c r="A13" t="s">
        <v>39</v>
      </c>
      <c r="B13">
        <v>140</v>
      </c>
      <c r="C13" t="s">
        <v>80</v>
      </c>
      <c r="D13" t="s">
        <v>112</v>
      </c>
      <c r="E13" t="s">
        <v>288</v>
      </c>
      <c r="F13" t="s">
        <v>257</v>
      </c>
      <c r="G13" t="s">
        <v>227</v>
      </c>
      <c r="I13" t="s">
        <v>156</v>
      </c>
      <c r="J13" t="s">
        <v>172</v>
      </c>
      <c r="K13" t="s">
        <v>172</v>
      </c>
      <c r="L13" t="s">
        <v>190</v>
      </c>
      <c r="P13">
        <v>4</v>
      </c>
      <c r="Q13">
        <v>3</v>
      </c>
      <c r="R13">
        <f>P13+Q13</f>
        <v>7</v>
      </c>
      <c r="S13" s="4">
        <f>P13/(P13+Q13)</f>
        <v>0.5714285714285714</v>
      </c>
      <c r="T13" t="s">
        <v>232</v>
      </c>
      <c r="U13" t="s">
        <v>84</v>
      </c>
      <c r="W13">
        <v>11</v>
      </c>
      <c r="X13" s="17">
        <v>11</v>
      </c>
      <c r="Y13" s="6">
        <v>0</v>
      </c>
    </row>
    <row r="14" spans="1:25" x14ac:dyDescent="0.25">
      <c r="A14" t="s">
        <v>40</v>
      </c>
      <c r="B14">
        <v>107</v>
      </c>
      <c r="C14" t="s">
        <v>87</v>
      </c>
      <c r="D14">
        <v>75.144000000000005</v>
      </c>
      <c r="E14" t="s">
        <v>181</v>
      </c>
      <c r="F14" t="s">
        <v>146</v>
      </c>
      <c r="I14" t="s">
        <v>156</v>
      </c>
      <c r="J14" s="1" t="s">
        <v>180</v>
      </c>
      <c r="K14" s="2" t="s">
        <v>174</v>
      </c>
      <c r="P14">
        <v>6</v>
      </c>
      <c r="Q14">
        <v>1</v>
      </c>
      <c r="R14">
        <f>P14+Q14</f>
        <v>7</v>
      </c>
      <c r="S14" s="4">
        <f>P14/(P14+Q14)</f>
        <v>0.8571428571428571</v>
      </c>
      <c r="T14" t="s">
        <v>232</v>
      </c>
      <c r="U14" t="s">
        <v>84</v>
      </c>
      <c r="W14">
        <v>12</v>
      </c>
      <c r="X14" s="17">
        <v>12</v>
      </c>
      <c r="Y14" s="6">
        <v>0</v>
      </c>
    </row>
    <row r="15" spans="1:25" x14ac:dyDescent="0.25">
      <c r="A15" t="s">
        <v>98</v>
      </c>
      <c r="B15">
        <v>131</v>
      </c>
      <c r="C15" t="s">
        <v>76</v>
      </c>
      <c r="D15">
        <v>152</v>
      </c>
      <c r="E15" t="s">
        <v>244</v>
      </c>
      <c r="F15" t="s">
        <v>234</v>
      </c>
      <c r="G15" t="s">
        <v>227</v>
      </c>
      <c r="I15" t="s">
        <v>156</v>
      </c>
      <c r="J15" t="s">
        <v>172</v>
      </c>
      <c r="P15">
        <v>1</v>
      </c>
      <c r="Q15">
        <v>7</v>
      </c>
      <c r="R15">
        <f>P15+Q15</f>
        <v>8</v>
      </c>
      <c r="S15" s="4">
        <f>P15/(P15+Q15)</f>
        <v>0.125</v>
      </c>
      <c r="T15" t="s">
        <v>232</v>
      </c>
      <c r="U15" t="s">
        <v>84</v>
      </c>
      <c r="W15">
        <v>13</v>
      </c>
      <c r="X15" s="17">
        <v>13</v>
      </c>
      <c r="Y15" s="6">
        <v>1</v>
      </c>
    </row>
    <row r="16" spans="1:25" x14ac:dyDescent="0.25">
      <c r="A16" t="s">
        <v>35</v>
      </c>
      <c r="B16">
        <v>134</v>
      </c>
      <c r="C16" t="s">
        <v>77</v>
      </c>
      <c r="D16" t="s">
        <v>103</v>
      </c>
      <c r="E16" t="s">
        <v>262</v>
      </c>
      <c r="F16" t="s">
        <v>263</v>
      </c>
      <c r="G16" t="s">
        <v>227</v>
      </c>
      <c r="I16" t="s">
        <v>156</v>
      </c>
      <c r="J16" t="s">
        <v>190</v>
      </c>
      <c r="K16" s="3" t="s">
        <v>172</v>
      </c>
      <c r="L16" t="s">
        <v>190</v>
      </c>
      <c r="P16">
        <v>5</v>
      </c>
      <c r="Q16">
        <v>3</v>
      </c>
      <c r="R16">
        <f>P16+Q16</f>
        <v>8</v>
      </c>
      <c r="S16" s="4">
        <f>P16/(P16+Q16)</f>
        <v>0.625</v>
      </c>
      <c r="T16" t="s">
        <v>232</v>
      </c>
      <c r="U16" t="s">
        <v>84</v>
      </c>
      <c r="W16">
        <v>14</v>
      </c>
      <c r="X16" s="17">
        <v>14</v>
      </c>
      <c r="Y16" s="6">
        <v>2</v>
      </c>
    </row>
    <row r="17" spans="1:25" x14ac:dyDescent="0.25">
      <c r="A17" t="s">
        <v>121</v>
      </c>
      <c r="B17">
        <v>143</v>
      </c>
      <c r="C17" t="s">
        <v>87</v>
      </c>
      <c r="D17" t="s">
        <v>113</v>
      </c>
      <c r="E17" t="s">
        <v>192</v>
      </c>
      <c r="F17" t="s">
        <v>194</v>
      </c>
      <c r="I17" t="s">
        <v>193</v>
      </c>
      <c r="J17" s="1" t="s">
        <v>172</v>
      </c>
      <c r="K17" s="1" t="s">
        <v>90</v>
      </c>
      <c r="L17" s="1" t="s">
        <v>180</v>
      </c>
      <c r="M17" s="2" t="s">
        <v>90</v>
      </c>
      <c r="P17">
        <v>4</v>
      </c>
      <c r="Q17">
        <v>4</v>
      </c>
      <c r="R17">
        <f>P17+Q17</f>
        <v>8</v>
      </c>
      <c r="S17" s="4">
        <f>P17/(P17+Q17)</f>
        <v>0.5</v>
      </c>
      <c r="T17" t="s">
        <v>232</v>
      </c>
      <c r="U17" t="s">
        <v>84</v>
      </c>
      <c r="W17">
        <v>15</v>
      </c>
      <c r="X17" s="17">
        <v>15</v>
      </c>
      <c r="Y17" s="6">
        <v>0</v>
      </c>
    </row>
    <row r="18" spans="1:25" ht="13.8" thickBot="1" x14ac:dyDescent="0.3">
      <c r="A18" t="s">
        <v>36</v>
      </c>
      <c r="B18">
        <v>135</v>
      </c>
      <c r="C18" t="s">
        <v>92</v>
      </c>
      <c r="D18">
        <v>82.150999999999996</v>
      </c>
      <c r="E18" t="s">
        <v>163</v>
      </c>
      <c r="F18" t="s">
        <v>146</v>
      </c>
      <c r="I18" t="s">
        <v>156</v>
      </c>
      <c r="J18" s="1" t="s">
        <v>172</v>
      </c>
      <c r="K18" s="1" t="s">
        <v>172</v>
      </c>
      <c r="P18">
        <v>2</v>
      </c>
      <c r="Q18">
        <v>7</v>
      </c>
      <c r="R18">
        <f>P18+Q18</f>
        <v>9</v>
      </c>
      <c r="S18" s="4">
        <f>P18/(P18+Q18)</f>
        <v>0.22222222222222221</v>
      </c>
      <c r="T18" t="s">
        <v>232</v>
      </c>
      <c r="U18" s="1" t="s">
        <v>79</v>
      </c>
      <c r="X18" s="7" t="s">
        <v>325</v>
      </c>
      <c r="Y18" s="7">
        <v>0</v>
      </c>
    </row>
    <row r="19" spans="1:25" x14ac:dyDescent="0.25">
      <c r="A19" t="s">
        <v>97</v>
      </c>
      <c r="B19">
        <v>37</v>
      </c>
      <c r="C19" t="s">
        <v>76</v>
      </c>
      <c r="D19">
        <v>185.18600000000001</v>
      </c>
      <c r="E19" t="s">
        <v>241</v>
      </c>
      <c r="F19" t="s">
        <v>242</v>
      </c>
      <c r="G19">
        <v>15</v>
      </c>
      <c r="H19">
        <v>55</v>
      </c>
      <c r="I19" t="s">
        <v>156</v>
      </c>
      <c r="J19" t="s">
        <v>186</v>
      </c>
      <c r="K19" t="s">
        <v>243</v>
      </c>
      <c r="P19">
        <v>4</v>
      </c>
      <c r="Q19">
        <v>6</v>
      </c>
      <c r="R19">
        <f>P19+Q19</f>
        <v>10</v>
      </c>
      <c r="S19" s="4">
        <f>P19/(P19+Q19)</f>
        <v>0.4</v>
      </c>
      <c r="T19" t="s">
        <v>232</v>
      </c>
      <c r="U19" t="s">
        <v>84</v>
      </c>
    </row>
    <row r="20" spans="1:25" x14ac:dyDescent="0.25">
      <c r="A20" t="s">
        <v>71</v>
      </c>
      <c r="B20">
        <v>54</v>
      </c>
      <c r="C20" t="s">
        <v>86</v>
      </c>
      <c r="D20" t="s">
        <v>119</v>
      </c>
      <c r="E20" t="s">
        <v>178</v>
      </c>
      <c r="F20" t="s">
        <v>177</v>
      </c>
      <c r="I20" t="s">
        <v>156</v>
      </c>
      <c r="J20" s="1" t="s">
        <v>172</v>
      </c>
      <c r="K20" s="2" t="s">
        <v>172</v>
      </c>
      <c r="L20" s="1" t="s">
        <v>90</v>
      </c>
      <c r="M20" s="1" t="s">
        <v>174</v>
      </c>
      <c r="N20" s="1" t="s">
        <v>172</v>
      </c>
      <c r="P20">
        <v>6</v>
      </c>
      <c r="Q20">
        <v>4</v>
      </c>
      <c r="R20">
        <f>P20+Q20</f>
        <v>10</v>
      </c>
      <c r="S20" s="4">
        <f>P20/(P20+Q20)</f>
        <v>0.6</v>
      </c>
      <c r="T20" t="s">
        <v>232</v>
      </c>
      <c r="U20" t="s">
        <v>84</v>
      </c>
    </row>
    <row r="21" spans="1:25" x14ac:dyDescent="0.25">
      <c r="A21" t="s">
        <v>64</v>
      </c>
      <c r="B21">
        <v>42</v>
      </c>
      <c r="C21" t="s">
        <v>80</v>
      </c>
      <c r="D21" t="s">
        <v>113</v>
      </c>
      <c r="E21" t="s">
        <v>289</v>
      </c>
      <c r="F21" t="s">
        <v>290</v>
      </c>
      <c r="G21">
        <v>23</v>
      </c>
      <c r="H21">
        <v>68</v>
      </c>
      <c r="I21" t="s">
        <v>291</v>
      </c>
      <c r="J21" t="s">
        <v>190</v>
      </c>
      <c r="K21" t="s">
        <v>164</v>
      </c>
      <c r="L21" t="s">
        <v>190</v>
      </c>
      <c r="M21" t="s">
        <v>164</v>
      </c>
      <c r="P21">
        <v>12</v>
      </c>
      <c r="Q21">
        <v>2</v>
      </c>
      <c r="R21">
        <f>P21+Q21</f>
        <v>14</v>
      </c>
      <c r="S21" s="4">
        <f>P21/(P21+Q21)</f>
        <v>0.8571428571428571</v>
      </c>
      <c r="T21" t="s">
        <v>232</v>
      </c>
      <c r="U21" t="s">
        <v>84</v>
      </c>
    </row>
    <row r="22" spans="1:25" x14ac:dyDescent="0.25">
      <c r="A22" t="s">
        <v>61</v>
      </c>
      <c r="B22">
        <v>38</v>
      </c>
      <c r="C22" t="s">
        <v>76</v>
      </c>
      <c r="D22">
        <v>76</v>
      </c>
      <c r="E22" t="s">
        <v>245</v>
      </c>
      <c r="F22" t="s">
        <v>234</v>
      </c>
      <c r="G22">
        <v>30</v>
      </c>
      <c r="H22">
        <v>72</v>
      </c>
      <c r="I22" t="s">
        <v>156</v>
      </c>
      <c r="J22" t="s">
        <v>172</v>
      </c>
      <c r="P22">
        <v>1</v>
      </c>
      <c r="Q22">
        <v>1</v>
      </c>
      <c r="R22">
        <f>P22+Q22</f>
        <v>2</v>
      </c>
      <c r="S22" s="4">
        <f>P22/(P22+Q22)</f>
        <v>0.5</v>
      </c>
      <c r="T22" t="s">
        <v>229</v>
      </c>
      <c r="U22" t="s">
        <v>84</v>
      </c>
    </row>
    <row r="23" spans="1:25" x14ac:dyDescent="0.25">
      <c r="A23" t="s">
        <v>1</v>
      </c>
      <c r="B23">
        <v>59</v>
      </c>
      <c r="C23" t="s">
        <v>76</v>
      </c>
      <c r="D23">
        <v>161.33699999999999</v>
      </c>
      <c r="E23" t="s">
        <v>247</v>
      </c>
      <c r="F23" t="s">
        <v>248</v>
      </c>
      <c r="G23">
        <v>24</v>
      </c>
      <c r="H23">
        <v>55</v>
      </c>
      <c r="I23" t="s">
        <v>156</v>
      </c>
      <c r="J23" t="s">
        <v>90</v>
      </c>
      <c r="K23" s="3" t="s">
        <v>90</v>
      </c>
      <c r="Q23">
        <v>2</v>
      </c>
      <c r="R23">
        <f>P23+Q23</f>
        <v>2</v>
      </c>
      <c r="S23" s="4">
        <f>P23/(P23+Q23)</f>
        <v>0</v>
      </c>
      <c r="T23" t="s">
        <v>229</v>
      </c>
      <c r="U23" t="s">
        <v>79</v>
      </c>
    </row>
    <row r="24" spans="1:25" x14ac:dyDescent="0.25">
      <c r="A24" t="s">
        <v>12</v>
      </c>
      <c r="B24">
        <v>70</v>
      </c>
      <c r="C24" t="s">
        <v>77</v>
      </c>
      <c r="D24">
        <v>198</v>
      </c>
      <c r="E24" t="s">
        <v>267</v>
      </c>
      <c r="F24" t="s">
        <v>268</v>
      </c>
      <c r="G24">
        <v>21</v>
      </c>
      <c r="H24">
        <v>74</v>
      </c>
      <c r="I24" t="s">
        <v>156</v>
      </c>
      <c r="J24" t="s">
        <v>172</v>
      </c>
      <c r="P24">
        <v>1</v>
      </c>
      <c r="Q24">
        <v>1</v>
      </c>
      <c r="R24">
        <f>P24+Q24</f>
        <v>2</v>
      </c>
      <c r="S24" s="4">
        <f>P24/(P24+Q24)</f>
        <v>0.5</v>
      </c>
      <c r="T24" t="s">
        <v>229</v>
      </c>
      <c r="U24" t="s">
        <v>84</v>
      </c>
    </row>
    <row r="25" spans="1:25" x14ac:dyDescent="0.25">
      <c r="A25" t="s">
        <v>105</v>
      </c>
      <c r="B25">
        <v>76</v>
      </c>
      <c r="C25" t="s">
        <v>77</v>
      </c>
      <c r="D25">
        <v>89.91</v>
      </c>
      <c r="E25" t="s">
        <v>270</v>
      </c>
      <c r="F25" t="s">
        <v>237</v>
      </c>
      <c r="G25">
        <v>24</v>
      </c>
      <c r="H25">
        <v>83</v>
      </c>
      <c r="I25" t="s">
        <v>156</v>
      </c>
      <c r="J25"/>
      <c r="K25" t="s">
        <v>172</v>
      </c>
      <c r="P25">
        <v>1</v>
      </c>
      <c r="Q25">
        <v>1</v>
      </c>
      <c r="R25">
        <f>P25+Q25</f>
        <v>2</v>
      </c>
      <c r="S25" s="4">
        <f>P25/(P25+Q25)</f>
        <v>0.5</v>
      </c>
      <c r="T25" t="s">
        <v>229</v>
      </c>
      <c r="U25" t="s">
        <v>84</v>
      </c>
    </row>
    <row r="26" spans="1:25" x14ac:dyDescent="0.25">
      <c r="A26" t="s">
        <v>108</v>
      </c>
      <c r="B26">
        <v>102</v>
      </c>
      <c r="C26" t="s">
        <v>77</v>
      </c>
      <c r="D26">
        <v>28</v>
      </c>
      <c r="E26" t="s">
        <v>277</v>
      </c>
      <c r="F26" t="s">
        <v>278</v>
      </c>
      <c r="G26" t="s">
        <v>227</v>
      </c>
      <c r="I26" t="s">
        <v>156</v>
      </c>
      <c r="J26" t="s">
        <v>172</v>
      </c>
      <c r="P26">
        <v>1</v>
      </c>
      <c r="Q26">
        <v>1</v>
      </c>
      <c r="R26">
        <f>P26+Q26</f>
        <v>2</v>
      </c>
      <c r="S26" s="4">
        <f>P26/(P26+Q26)</f>
        <v>0.5</v>
      </c>
      <c r="T26" t="s">
        <v>229</v>
      </c>
      <c r="U26" t="s">
        <v>79</v>
      </c>
    </row>
    <row r="27" spans="1:25" x14ac:dyDescent="0.25">
      <c r="A27" t="s">
        <v>18</v>
      </c>
      <c r="B27" t="s">
        <v>130</v>
      </c>
      <c r="C27" t="s">
        <v>78</v>
      </c>
      <c r="D27">
        <v>241</v>
      </c>
      <c r="E27" t="s">
        <v>279</v>
      </c>
      <c r="F27" t="s">
        <v>235</v>
      </c>
      <c r="G27">
        <v>23</v>
      </c>
      <c r="H27">
        <v>71</v>
      </c>
      <c r="I27" t="s">
        <v>156</v>
      </c>
      <c r="J27" t="s">
        <v>172</v>
      </c>
      <c r="P27">
        <v>1</v>
      </c>
      <c r="Q27">
        <v>1</v>
      </c>
      <c r="R27">
        <f>P27+Q27</f>
        <v>2</v>
      </c>
      <c r="S27" s="4">
        <f>P27/(P27+Q27)</f>
        <v>0.5</v>
      </c>
      <c r="T27" t="s">
        <v>229</v>
      </c>
      <c r="U27" t="s">
        <v>84</v>
      </c>
    </row>
    <row r="28" spans="1:25" x14ac:dyDescent="0.25">
      <c r="A28" t="s">
        <v>16</v>
      </c>
      <c r="B28">
        <v>79</v>
      </c>
      <c r="C28" t="s">
        <v>80</v>
      </c>
      <c r="D28">
        <v>247</v>
      </c>
      <c r="E28" t="s">
        <v>286</v>
      </c>
      <c r="F28" t="s">
        <v>235</v>
      </c>
      <c r="G28">
        <v>30</v>
      </c>
      <c r="H28">
        <v>48</v>
      </c>
      <c r="I28" t="s">
        <v>156</v>
      </c>
      <c r="J28" t="s">
        <v>172</v>
      </c>
      <c r="P28">
        <v>1</v>
      </c>
      <c r="Q28">
        <v>1</v>
      </c>
      <c r="R28">
        <f>P28+Q28</f>
        <v>2</v>
      </c>
      <c r="S28" s="4">
        <f>P28/(P28+Q28)</f>
        <v>0.5</v>
      </c>
      <c r="T28" t="s">
        <v>229</v>
      </c>
      <c r="U28" t="s">
        <v>79</v>
      </c>
    </row>
    <row r="29" spans="1:25" x14ac:dyDescent="0.25">
      <c r="A29" t="s">
        <v>46</v>
      </c>
      <c r="B29">
        <v>8</v>
      </c>
      <c r="C29" t="s">
        <v>80</v>
      </c>
      <c r="D29">
        <v>243</v>
      </c>
      <c r="E29" t="s">
        <v>292</v>
      </c>
      <c r="F29" t="s">
        <v>235</v>
      </c>
      <c r="G29">
        <v>23</v>
      </c>
      <c r="H29">
        <v>81</v>
      </c>
      <c r="I29" t="s">
        <v>156</v>
      </c>
      <c r="J29" t="s">
        <v>172</v>
      </c>
      <c r="P29">
        <v>1</v>
      </c>
      <c r="Q29">
        <v>1</v>
      </c>
      <c r="R29">
        <f>P29+Q29</f>
        <v>2</v>
      </c>
      <c r="S29" s="4">
        <f>P29/(P29+Q29)</f>
        <v>0.5</v>
      </c>
      <c r="T29" t="s">
        <v>229</v>
      </c>
      <c r="U29" t="s">
        <v>84</v>
      </c>
    </row>
    <row r="30" spans="1:25" x14ac:dyDescent="0.25">
      <c r="A30" t="s">
        <v>41</v>
      </c>
      <c r="B30">
        <v>109</v>
      </c>
      <c r="C30" t="s">
        <v>81</v>
      </c>
      <c r="D30">
        <v>158.15899999999999</v>
      </c>
      <c r="E30" t="s">
        <v>293</v>
      </c>
      <c r="F30" t="s">
        <v>237</v>
      </c>
      <c r="G30">
        <v>17</v>
      </c>
      <c r="H30">
        <v>74</v>
      </c>
      <c r="I30" t="s">
        <v>156</v>
      </c>
      <c r="J30" t="s">
        <v>172</v>
      </c>
      <c r="P30">
        <v>1</v>
      </c>
      <c r="Q30">
        <v>1</v>
      </c>
      <c r="R30">
        <f>P30+Q30</f>
        <v>2</v>
      </c>
      <c r="S30" s="4">
        <f>P30/(P30+Q30)</f>
        <v>0.5</v>
      </c>
      <c r="T30" t="s">
        <v>229</v>
      </c>
      <c r="U30" t="s">
        <v>84</v>
      </c>
    </row>
    <row r="31" spans="1:25" x14ac:dyDescent="0.25">
      <c r="A31" t="s">
        <v>19</v>
      </c>
      <c r="B31">
        <v>84</v>
      </c>
      <c r="C31" t="s">
        <v>84</v>
      </c>
      <c r="D31">
        <v>6.75</v>
      </c>
      <c r="E31" t="s">
        <v>168</v>
      </c>
      <c r="F31" t="s">
        <v>147</v>
      </c>
      <c r="G31">
        <v>32</v>
      </c>
      <c r="H31">
        <v>74</v>
      </c>
      <c r="I31" t="s">
        <v>156</v>
      </c>
      <c r="J31" s="1" t="s">
        <v>90</v>
      </c>
      <c r="K31" s="1" t="s">
        <v>90</v>
      </c>
      <c r="Q31">
        <v>2</v>
      </c>
      <c r="R31">
        <f>P31+Q31</f>
        <v>2</v>
      </c>
      <c r="S31" s="4">
        <f>P31/(P31+Q31)</f>
        <v>0</v>
      </c>
      <c r="T31" t="s">
        <v>229</v>
      </c>
      <c r="U31" t="s">
        <v>84</v>
      </c>
    </row>
    <row r="32" spans="1:25" x14ac:dyDescent="0.25">
      <c r="A32" t="s">
        <v>38</v>
      </c>
      <c r="B32">
        <v>139</v>
      </c>
      <c r="C32" t="s">
        <v>86</v>
      </c>
      <c r="D32">
        <v>152.15299999999999</v>
      </c>
      <c r="E32" t="s">
        <v>170</v>
      </c>
      <c r="F32" t="s">
        <v>146</v>
      </c>
      <c r="I32" t="s">
        <v>156</v>
      </c>
      <c r="J32" s="1" t="s">
        <v>90</v>
      </c>
      <c r="K32" s="1" t="s">
        <v>90</v>
      </c>
      <c r="Q32">
        <v>2</v>
      </c>
      <c r="R32">
        <f>P32+Q32</f>
        <v>2</v>
      </c>
      <c r="S32" s="4">
        <f>P32/(P32+Q32)</f>
        <v>0</v>
      </c>
      <c r="T32" t="s">
        <v>229</v>
      </c>
      <c r="U32" t="s">
        <v>79</v>
      </c>
    </row>
    <row r="33" spans="1:29" x14ac:dyDescent="0.25">
      <c r="A33" t="s">
        <v>54</v>
      </c>
      <c r="B33">
        <v>30</v>
      </c>
      <c r="C33" t="s">
        <v>90</v>
      </c>
      <c r="D33">
        <v>249</v>
      </c>
      <c r="E33" t="s">
        <v>199</v>
      </c>
      <c r="F33" t="s">
        <v>144</v>
      </c>
      <c r="G33">
        <v>36</v>
      </c>
      <c r="H33">
        <v>56</v>
      </c>
      <c r="I33" t="s">
        <v>156</v>
      </c>
      <c r="J33" s="2" t="s">
        <v>172</v>
      </c>
      <c r="P33">
        <v>1</v>
      </c>
      <c r="Q33">
        <v>1</v>
      </c>
      <c r="R33">
        <f>P33+Q33</f>
        <v>2</v>
      </c>
      <c r="S33" s="4">
        <f>P33/(P33+Q33)</f>
        <v>0.5</v>
      </c>
      <c r="T33" t="s">
        <v>229</v>
      </c>
      <c r="U33" s="1" t="s">
        <v>79</v>
      </c>
    </row>
    <row r="34" spans="1:29" x14ac:dyDescent="0.25">
      <c r="A34" t="s">
        <v>127</v>
      </c>
      <c r="B34">
        <v>96</v>
      </c>
      <c r="C34" t="s">
        <v>92</v>
      </c>
      <c r="D34">
        <v>162</v>
      </c>
      <c r="E34" t="s">
        <v>195</v>
      </c>
      <c r="F34" t="s">
        <v>189</v>
      </c>
      <c r="G34">
        <v>27</v>
      </c>
      <c r="H34">
        <v>64</v>
      </c>
      <c r="I34" t="s">
        <v>156</v>
      </c>
      <c r="J34" s="1" t="s">
        <v>172</v>
      </c>
      <c r="P34">
        <v>1</v>
      </c>
      <c r="Q34">
        <v>1</v>
      </c>
      <c r="R34">
        <f>P34+Q34</f>
        <v>2</v>
      </c>
      <c r="S34" s="4">
        <f>P34/(P34+Q34)</f>
        <v>0.5</v>
      </c>
      <c r="T34" t="s">
        <v>229</v>
      </c>
      <c r="U34" s="1" t="s">
        <v>79</v>
      </c>
    </row>
    <row r="35" spans="1:29" x14ac:dyDescent="0.25">
      <c r="A35" t="s">
        <v>25</v>
      </c>
      <c r="B35">
        <v>99</v>
      </c>
      <c r="C35" t="s">
        <v>76</v>
      </c>
      <c r="D35">
        <v>214</v>
      </c>
      <c r="E35" t="s">
        <v>246</v>
      </c>
      <c r="F35" t="s">
        <v>237</v>
      </c>
      <c r="G35">
        <v>23</v>
      </c>
      <c r="H35">
        <v>88</v>
      </c>
      <c r="I35" t="s">
        <v>156</v>
      </c>
      <c r="J35" t="s">
        <v>190</v>
      </c>
      <c r="P35">
        <v>2</v>
      </c>
      <c r="Q35">
        <v>1</v>
      </c>
      <c r="R35">
        <f>P35+Q35</f>
        <v>3</v>
      </c>
      <c r="S35" s="4">
        <f>P35/(P35+Q35)</f>
        <v>0.66666666666666663</v>
      </c>
      <c r="T35" t="s">
        <v>229</v>
      </c>
      <c r="U35" t="s">
        <v>84</v>
      </c>
    </row>
    <row r="36" spans="1:29" ht="13.8" thickBot="1" x14ac:dyDescent="0.3">
      <c r="A36" t="s">
        <v>106</v>
      </c>
      <c r="B36">
        <v>93</v>
      </c>
      <c r="C36" t="s">
        <v>77</v>
      </c>
      <c r="D36">
        <v>143</v>
      </c>
      <c r="E36" t="s">
        <v>271</v>
      </c>
      <c r="F36" t="s">
        <v>234</v>
      </c>
      <c r="G36">
        <v>32</v>
      </c>
      <c r="H36">
        <v>69</v>
      </c>
      <c r="I36" t="s">
        <v>156</v>
      </c>
      <c r="J36" t="s">
        <v>190</v>
      </c>
      <c r="P36">
        <v>2</v>
      </c>
      <c r="Q36">
        <v>1</v>
      </c>
      <c r="R36">
        <f>P36+Q36</f>
        <v>3</v>
      </c>
      <c r="S36" s="4">
        <f>P36/(P36+Q36)</f>
        <v>0.66666666666666663</v>
      </c>
      <c r="T36" t="s">
        <v>229</v>
      </c>
      <c r="U36" t="s">
        <v>84</v>
      </c>
    </row>
    <row r="37" spans="1:29" x14ac:dyDescent="0.25">
      <c r="A37" t="s">
        <v>9</v>
      </c>
      <c r="B37">
        <v>67</v>
      </c>
      <c r="C37" t="s">
        <v>84</v>
      </c>
      <c r="D37">
        <v>87.338999999999999</v>
      </c>
      <c r="E37" t="s">
        <v>165</v>
      </c>
      <c r="F37" t="s">
        <v>166</v>
      </c>
      <c r="G37">
        <v>20</v>
      </c>
      <c r="H37">
        <v>64</v>
      </c>
      <c r="I37" t="s">
        <v>156</v>
      </c>
      <c r="J37" s="2" t="s">
        <v>90</v>
      </c>
      <c r="K37" s="2" t="s">
        <v>172</v>
      </c>
      <c r="P37">
        <v>1</v>
      </c>
      <c r="Q37">
        <v>2</v>
      </c>
      <c r="R37">
        <f>P37+Q37</f>
        <v>3</v>
      </c>
      <c r="S37" s="4">
        <f>P37/(P37+Q37)</f>
        <v>0.33333333333333331</v>
      </c>
      <c r="T37" t="s">
        <v>229</v>
      </c>
      <c r="U37" t="s">
        <v>84</v>
      </c>
      <c r="X37" s="8" t="s">
        <v>324</v>
      </c>
      <c r="Y37" s="8" t="s">
        <v>326</v>
      </c>
      <c r="AB37" s="8" t="s">
        <v>324</v>
      </c>
      <c r="AC37" s="8" t="s">
        <v>326</v>
      </c>
    </row>
    <row r="38" spans="1:29" x14ac:dyDescent="0.25">
      <c r="A38" t="s">
        <v>116</v>
      </c>
      <c r="B38">
        <v>146</v>
      </c>
      <c r="C38" t="s">
        <v>84</v>
      </c>
      <c r="D38" t="s">
        <v>117</v>
      </c>
      <c r="E38" t="s">
        <v>169</v>
      </c>
      <c r="F38" t="s">
        <v>166</v>
      </c>
      <c r="I38" t="s">
        <v>156</v>
      </c>
      <c r="J38" s="1" t="s">
        <v>90</v>
      </c>
      <c r="K38" s="2" t="s">
        <v>90</v>
      </c>
      <c r="L38" s="1" t="s">
        <v>90</v>
      </c>
      <c r="Q38">
        <v>3</v>
      </c>
      <c r="R38">
        <f>P38+Q38</f>
        <v>3</v>
      </c>
      <c r="S38" s="4">
        <f>P38/(P38+Q38)</f>
        <v>0</v>
      </c>
      <c r="T38" t="s">
        <v>229</v>
      </c>
      <c r="U38" t="s">
        <v>84</v>
      </c>
      <c r="W38">
        <v>0</v>
      </c>
      <c r="X38" s="17">
        <v>0</v>
      </c>
      <c r="Y38" s="6">
        <v>8</v>
      </c>
      <c r="AA38" s="5">
        <v>0</v>
      </c>
      <c r="AB38" s="17">
        <v>0</v>
      </c>
      <c r="AC38" s="6">
        <v>8</v>
      </c>
    </row>
    <row r="39" spans="1:29" x14ac:dyDescent="0.25">
      <c r="A39" t="s">
        <v>52</v>
      </c>
      <c r="B39">
        <v>26</v>
      </c>
      <c r="C39" t="s">
        <v>85</v>
      </c>
      <c r="D39">
        <v>260</v>
      </c>
      <c r="E39" t="s">
        <v>175</v>
      </c>
      <c r="F39" t="s">
        <v>144</v>
      </c>
      <c r="G39">
        <v>23</v>
      </c>
      <c r="H39">
        <v>75</v>
      </c>
      <c r="I39" t="s">
        <v>156</v>
      </c>
      <c r="J39" s="1" t="s">
        <v>174</v>
      </c>
      <c r="P39">
        <v>3</v>
      </c>
      <c r="R39">
        <f>P39+Q39</f>
        <v>3</v>
      </c>
      <c r="S39" s="4">
        <f>P39/(P39+Q39)</f>
        <v>1</v>
      </c>
      <c r="T39" t="s">
        <v>229</v>
      </c>
      <c r="U39" t="s">
        <v>84</v>
      </c>
      <c r="W39">
        <v>0.01</v>
      </c>
      <c r="X39" s="17">
        <v>0.01</v>
      </c>
      <c r="Y39" s="6">
        <v>0</v>
      </c>
      <c r="AA39">
        <v>0.1</v>
      </c>
      <c r="AB39" s="17">
        <v>0.1</v>
      </c>
      <c r="AC39" s="6">
        <v>0</v>
      </c>
    </row>
    <row r="40" spans="1:29" x14ac:dyDescent="0.25">
      <c r="A40" t="s">
        <v>33</v>
      </c>
      <c r="B40">
        <v>130</v>
      </c>
      <c r="C40" t="s">
        <v>87</v>
      </c>
      <c r="D40">
        <v>162</v>
      </c>
      <c r="E40" t="s">
        <v>195</v>
      </c>
      <c r="F40" t="s">
        <v>189</v>
      </c>
      <c r="I40" t="s">
        <v>156</v>
      </c>
      <c r="J40" s="2" t="s">
        <v>174</v>
      </c>
      <c r="P40">
        <v>3</v>
      </c>
      <c r="R40">
        <f>P40+Q40</f>
        <v>3</v>
      </c>
      <c r="S40" s="4">
        <f>P40/(P40+Q40)</f>
        <v>1</v>
      </c>
      <c r="T40" t="s">
        <v>229</v>
      </c>
      <c r="U40" t="s">
        <v>79</v>
      </c>
      <c r="W40">
        <v>0.02</v>
      </c>
      <c r="X40" s="17">
        <v>0.02</v>
      </c>
      <c r="Y40" s="6">
        <v>0</v>
      </c>
      <c r="AA40" s="5">
        <v>0.2</v>
      </c>
      <c r="AB40" s="17">
        <v>0.2</v>
      </c>
      <c r="AC40" s="6">
        <v>1</v>
      </c>
    </row>
    <row r="41" spans="1:29" x14ac:dyDescent="0.25">
      <c r="A41" t="s">
        <v>37</v>
      </c>
      <c r="B41">
        <v>138</v>
      </c>
      <c r="C41" t="s">
        <v>91</v>
      </c>
      <c r="D41">
        <v>33</v>
      </c>
      <c r="E41" t="s">
        <v>214</v>
      </c>
      <c r="F41" t="s">
        <v>205</v>
      </c>
      <c r="I41" t="s">
        <v>156</v>
      </c>
      <c r="J41" s="2" t="s">
        <v>190</v>
      </c>
      <c r="P41">
        <v>2</v>
      </c>
      <c r="Q41">
        <v>1</v>
      </c>
      <c r="R41">
        <f>P41+Q41</f>
        <v>3</v>
      </c>
      <c r="S41" s="4">
        <f>P41/(P41+Q41)</f>
        <v>0.66666666666666663</v>
      </c>
      <c r="T41" t="s">
        <v>229</v>
      </c>
      <c r="U41" s="1" t="s">
        <v>84</v>
      </c>
      <c r="W41">
        <v>0.03</v>
      </c>
      <c r="X41" s="17">
        <v>0.03</v>
      </c>
      <c r="Y41" s="6">
        <v>0</v>
      </c>
      <c r="AA41">
        <v>0.3</v>
      </c>
      <c r="AB41" s="17">
        <v>0.3</v>
      </c>
      <c r="AC41" s="6">
        <v>2</v>
      </c>
    </row>
    <row r="42" spans="1:29" x14ac:dyDescent="0.25">
      <c r="A42" t="s">
        <v>65</v>
      </c>
      <c r="B42">
        <v>43</v>
      </c>
      <c r="C42" t="s">
        <v>76</v>
      </c>
      <c r="D42">
        <v>89</v>
      </c>
      <c r="E42" t="s">
        <v>251</v>
      </c>
      <c r="F42" t="s">
        <v>237</v>
      </c>
      <c r="G42">
        <v>19</v>
      </c>
      <c r="H42">
        <v>72</v>
      </c>
      <c r="I42" t="s">
        <v>156</v>
      </c>
      <c r="J42" t="s">
        <v>164</v>
      </c>
      <c r="P42">
        <v>4</v>
      </c>
      <c r="R42">
        <f>P42+Q42</f>
        <v>4</v>
      </c>
      <c r="S42" s="4">
        <f>P42/(P42+Q42)</f>
        <v>1</v>
      </c>
      <c r="T42" t="s">
        <v>229</v>
      </c>
      <c r="U42" t="s">
        <v>84</v>
      </c>
      <c r="W42">
        <v>0.04</v>
      </c>
      <c r="X42" s="17">
        <v>0.04</v>
      </c>
      <c r="Y42" s="6">
        <v>0</v>
      </c>
      <c r="AA42" s="5">
        <v>0.4</v>
      </c>
      <c r="AB42" s="17">
        <v>0.4</v>
      </c>
      <c r="AC42" s="6">
        <v>7</v>
      </c>
    </row>
    <row r="43" spans="1:29" x14ac:dyDescent="0.25">
      <c r="A43" t="s">
        <v>2</v>
      </c>
      <c r="B43">
        <v>60</v>
      </c>
      <c r="C43" t="s">
        <v>79</v>
      </c>
      <c r="D43">
        <v>6.73</v>
      </c>
      <c r="E43" t="s">
        <v>282</v>
      </c>
      <c r="F43" t="s">
        <v>275</v>
      </c>
      <c r="G43">
        <v>23</v>
      </c>
      <c r="H43">
        <v>60</v>
      </c>
      <c r="I43" t="s">
        <v>156</v>
      </c>
      <c r="J43" t="s">
        <v>172</v>
      </c>
      <c r="K43" t="s">
        <v>172</v>
      </c>
      <c r="P43">
        <v>2</v>
      </c>
      <c r="Q43">
        <v>2</v>
      </c>
      <c r="R43">
        <f>P43+Q43</f>
        <v>4</v>
      </c>
      <c r="S43" s="4">
        <f>P43/(P43+Q43)</f>
        <v>0.5</v>
      </c>
      <c r="T43" t="s">
        <v>229</v>
      </c>
      <c r="U43" t="s">
        <v>84</v>
      </c>
      <c r="W43">
        <v>0.05</v>
      </c>
      <c r="X43" s="17">
        <v>0.05</v>
      </c>
      <c r="Y43" s="6">
        <v>0</v>
      </c>
      <c r="AA43">
        <v>0.5</v>
      </c>
      <c r="AB43" s="17">
        <v>0.5</v>
      </c>
      <c r="AC43" s="6">
        <v>27</v>
      </c>
    </row>
    <row r="44" spans="1:29" x14ac:dyDescent="0.25">
      <c r="A44" t="s">
        <v>42</v>
      </c>
      <c r="B44">
        <v>110</v>
      </c>
      <c r="C44" t="s">
        <v>87</v>
      </c>
      <c r="D44">
        <v>94.162999999999997</v>
      </c>
      <c r="E44" t="s">
        <v>191</v>
      </c>
      <c r="F44" t="s">
        <v>189</v>
      </c>
      <c r="I44" t="s">
        <v>156</v>
      </c>
      <c r="J44" s="1" t="s">
        <v>190</v>
      </c>
      <c r="K44" s="1" t="s">
        <v>90</v>
      </c>
      <c r="P44">
        <v>2</v>
      </c>
      <c r="Q44">
        <v>2</v>
      </c>
      <c r="R44">
        <f>P44+Q44</f>
        <v>4</v>
      </c>
      <c r="S44" s="4">
        <f>P44/(P44+Q44)</f>
        <v>0.5</v>
      </c>
      <c r="T44" t="s">
        <v>229</v>
      </c>
      <c r="U44" t="s">
        <v>79</v>
      </c>
      <c r="W44">
        <v>0.06</v>
      </c>
      <c r="X44" s="17">
        <v>0.06</v>
      </c>
      <c r="Y44" s="6">
        <v>0</v>
      </c>
      <c r="AA44" s="5">
        <v>0.6</v>
      </c>
      <c r="AB44" s="17">
        <v>0.6</v>
      </c>
      <c r="AC44" s="6">
        <v>8</v>
      </c>
    </row>
    <row r="45" spans="1:29" x14ac:dyDescent="0.25">
      <c r="A45" t="s">
        <v>20</v>
      </c>
      <c r="B45" t="s">
        <v>133</v>
      </c>
      <c r="C45" t="s">
        <v>90</v>
      </c>
      <c r="D45" t="s">
        <v>122</v>
      </c>
      <c r="E45" t="s">
        <v>201</v>
      </c>
      <c r="F45" t="s">
        <v>200</v>
      </c>
      <c r="G45">
        <v>30</v>
      </c>
      <c r="H45">
        <v>78</v>
      </c>
      <c r="I45" t="s">
        <v>156</v>
      </c>
      <c r="J45" s="1" t="s">
        <v>90</v>
      </c>
      <c r="K45" s="2" t="s">
        <v>90</v>
      </c>
      <c r="L45" s="2" t="s">
        <v>186</v>
      </c>
      <c r="P45">
        <v>2</v>
      </c>
      <c r="Q45">
        <v>2</v>
      </c>
      <c r="R45">
        <f>P45+Q45</f>
        <v>4</v>
      </c>
      <c r="S45" s="4">
        <f>P45/(P45+Q45)</f>
        <v>0.5</v>
      </c>
      <c r="T45" t="s">
        <v>229</v>
      </c>
      <c r="U45" t="s">
        <v>84</v>
      </c>
      <c r="W45">
        <v>7.0000000000000007E-2</v>
      </c>
      <c r="X45" s="17">
        <v>7.0000000000000007E-2</v>
      </c>
      <c r="Y45" s="6">
        <v>0</v>
      </c>
      <c r="AA45">
        <v>0.7</v>
      </c>
      <c r="AB45" s="17">
        <v>0.7</v>
      </c>
      <c r="AC45" s="6">
        <v>7</v>
      </c>
    </row>
    <row r="46" spans="1:29" x14ac:dyDescent="0.25">
      <c r="A46" t="s">
        <v>51</v>
      </c>
      <c r="B46">
        <v>25</v>
      </c>
      <c r="C46" t="s">
        <v>90</v>
      </c>
      <c r="D46" t="s">
        <v>125</v>
      </c>
      <c r="E46" t="s">
        <v>210</v>
      </c>
      <c r="F46" t="s">
        <v>155</v>
      </c>
      <c r="G46">
        <v>18</v>
      </c>
      <c r="H46">
        <v>74</v>
      </c>
      <c r="I46" t="s">
        <v>156</v>
      </c>
      <c r="J46" s="1" t="s">
        <v>90</v>
      </c>
      <c r="K46" s="2" t="s">
        <v>92</v>
      </c>
      <c r="L46" s="1" t="s">
        <v>92</v>
      </c>
      <c r="M46" s="2" t="s">
        <v>90</v>
      </c>
      <c r="P46">
        <v>2</v>
      </c>
      <c r="Q46">
        <v>2</v>
      </c>
      <c r="R46">
        <f>P46+Q46</f>
        <v>4</v>
      </c>
      <c r="S46" s="4">
        <f>P46/(P46+Q46)</f>
        <v>0.5</v>
      </c>
      <c r="T46" t="s">
        <v>229</v>
      </c>
      <c r="U46" s="1" t="s">
        <v>84</v>
      </c>
      <c r="W46">
        <v>0.08</v>
      </c>
      <c r="X46" s="17">
        <v>0.08</v>
      </c>
      <c r="Y46" s="6">
        <v>0</v>
      </c>
      <c r="AA46" s="5">
        <v>0.8</v>
      </c>
      <c r="AB46" s="17">
        <v>0.8</v>
      </c>
      <c r="AC46" s="6">
        <v>3</v>
      </c>
    </row>
    <row r="47" spans="1:29" x14ac:dyDescent="0.25">
      <c r="A47" t="s">
        <v>100</v>
      </c>
      <c r="B47">
        <v>41</v>
      </c>
      <c r="C47" t="s">
        <v>77</v>
      </c>
      <c r="D47">
        <v>88.338999999999999</v>
      </c>
      <c r="E47" t="s">
        <v>258</v>
      </c>
      <c r="F47" t="s">
        <v>259</v>
      </c>
      <c r="G47">
        <v>23</v>
      </c>
      <c r="H47">
        <v>70</v>
      </c>
      <c r="I47" t="s">
        <v>156</v>
      </c>
      <c r="J47" t="s">
        <v>190</v>
      </c>
      <c r="K47" s="3" t="s">
        <v>172</v>
      </c>
      <c r="P47">
        <v>3</v>
      </c>
      <c r="Q47">
        <v>2</v>
      </c>
      <c r="R47">
        <f>P47+Q47</f>
        <v>5</v>
      </c>
      <c r="S47" s="4">
        <f>P47/(P47+Q47)</f>
        <v>0.6</v>
      </c>
      <c r="T47" t="s">
        <v>229</v>
      </c>
      <c r="U47" t="s">
        <v>84</v>
      </c>
      <c r="W47">
        <v>0.09</v>
      </c>
      <c r="X47" s="17">
        <v>0.09</v>
      </c>
      <c r="Y47" s="6">
        <v>0</v>
      </c>
      <c r="AA47" s="5">
        <v>0.9</v>
      </c>
      <c r="AB47" s="17">
        <v>0.9</v>
      </c>
      <c r="AC47" s="6">
        <v>3</v>
      </c>
    </row>
    <row r="48" spans="1:29" x14ac:dyDescent="0.25">
      <c r="A48" t="s">
        <v>44</v>
      </c>
      <c r="B48">
        <v>120</v>
      </c>
      <c r="C48" t="s">
        <v>90</v>
      </c>
      <c r="D48" t="s">
        <v>124</v>
      </c>
      <c r="E48" t="s">
        <v>206</v>
      </c>
      <c r="F48" t="s">
        <v>205</v>
      </c>
      <c r="I48" t="s">
        <v>207</v>
      </c>
      <c r="J48" s="1" t="s">
        <v>90</v>
      </c>
      <c r="K48" s="1" t="s">
        <v>172</v>
      </c>
      <c r="L48" s="2" t="s">
        <v>186</v>
      </c>
      <c r="P48">
        <v>3</v>
      </c>
      <c r="Q48">
        <v>2</v>
      </c>
      <c r="R48">
        <f>P48+Q48</f>
        <v>5</v>
      </c>
      <c r="S48" s="4">
        <f>P48/(P48+Q48)</f>
        <v>0.6</v>
      </c>
      <c r="T48" t="s">
        <v>229</v>
      </c>
      <c r="U48" s="1" t="s">
        <v>84</v>
      </c>
      <c r="W48">
        <v>0.1</v>
      </c>
      <c r="X48" s="17">
        <v>0.1</v>
      </c>
      <c r="Y48" s="6">
        <v>0</v>
      </c>
      <c r="AA48" s="5">
        <v>1</v>
      </c>
      <c r="AB48" s="17">
        <v>1</v>
      </c>
      <c r="AC48" s="6">
        <v>6</v>
      </c>
    </row>
    <row r="49" spans="1:29" ht="13.8" thickBot="1" x14ac:dyDescent="0.3">
      <c r="A49" t="s">
        <v>0</v>
      </c>
      <c r="B49" t="s">
        <v>132</v>
      </c>
      <c r="C49" t="s">
        <v>90</v>
      </c>
      <c r="D49">
        <v>151.15199999999999</v>
      </c>
      <c r="E49" t="s">
        <v>211</v>
      </c>
      <c r="F49" t="s">
        <v>146</v>
      </c>
      <c r="G49">
        <v>27</v>
      </c>
      <c r="H49">
        <v>55</v>
      </c>
      <c r="I49" t="s">
        <v>156</v>
      </c>
      <c r="J49" s="1" t="s">
        <v>180</v>
      </c>
      <c r="K49" s="1" t="s">
        <v>90</v>
      </c>
      <c r="P49">
        <v>3</v>
      </c>
      <c r="Q49">
        <v>2</v>
      </c>
      <c r="R49">
        <f>P49+Q49</f>
        <v>5</v>
      </c>
      <c r="S49" s="4">
        <f>P49/(P49+Q49)</f>
        <v>0.6</v>
      </c>
      <c r="T49" t="s">
        <v>229</v>
      </c>
      <c r="U49" s="1" t="s">
        <v>79</v>
      </c>
      <c r="W49">
        <v>0.11</v>
      </c>
      <c r="X49" s="17">
        <v>0.11</v>
      </c>
      <c r="Y49" s="6">
        <v>0</v>
      </c>
      <c r="AB49" s="7" t="s">
        <v>325</v>
      </c>
      <c r="AC49" s="7">
        <v>0</v>
      </c>
    </row>
    <row r="50" spans="1:29" x14ac:dyDescent="0.25">
      <c r="A50" t="s">
        <v>15</v>
      </c>
      <c r="B50">
        <v>78</v>
      </c>
      <c r="C50" t="s">
        <v>91</v>
      </c>
      <c r="D50">
        <v>87.88</v>
      </c>
      <c r="E50" t="s">
        <v>212</v>
      </c>
      <c r="F50" t="s">
        <v>189</v>
      </c>
      <c r="G50">
        <v>17</v>
      </c>
      <c r="H50">
        <v>65</v>
      </c>
      <c r="I50" t="s">
        <v>156</v>
      </c>
      <c r="J50" s="2" t="s">
        <v>190</v>
      </c>
      <c r="K50" s="1" t="s">
        <v>172</v>
      </c>
      <c r="P50">
        <v>3</v>
      </c>
      <c r="Q50">
        <v>2</v>
      </c>
      <c r="R50">
        <f>P50+Q50</f>
        <v>5</v>
      </c>
      <c r="S50" s="4">
        <f>P50/(P50+Q50)</f>
        <v>0.6</v>
      </c>
      <c r="T50" t="s">
        <v>229</v>
      </c>
      <c r="U50" s="1" t="s">
        <v>84</v>
      </c>
      <c r="W50">
        <v>0.12</v>
      </c>
      <c r="X50" s="17">
        <v>0.12</v>
      </c>
      <c r="Y50" s="6">
        <v>0</v>
      </c>
    </row>
    <row r="51" spans="1:29" x14ac:dyDescent="0.25">
      <c r="A51" t="s">
        <v>53</v>
      </c>
      <c r="B51">
        <v>28</v>
      </c>
      <c r="C51" t="s">
        <v>93</v>
      </c>
      <c r="D51" t="s">
        <v>129</v>
      </c>
      <c r="E51" t="s">
        <v>217</v>
      </c>
      <c r="F51" t="s">
        <v>218</v>
      </c>
      <c r="G51">
        <v>17</v>
      </c>
      <c r="H51">
        <v>55</v>
      </c>
      <c r="I51" t="s">
        <v>156</v>
      </c>
      <c r="J51" s="2" t="s">
        <v>172</v>
      </c>
      <c r="K51" s="3" t="s">
        <v>90</v>
      </c>
      <c r="L51" s="3" t="s">
        <v>172</v>
      </c>
      <c r="P51">
        <v>2</v>
      </c>
      <c r="Q51">
        <v>3</v>
      </c>
      <c r="R51">
        <f>P51+Q51</f>
        <v>5</v>
      </c>
      <c r="S51" s="4">
        <f>P51/(P51+Q51)</f>
        <v>0.4</v>
      </c>
      <c r="T51" t="s">
        <v>229</v>
      </c>
      <c r="U51" s="1" t="s">
        <v>79</v>
      </c>
      <c r="W51">
        <v>0.13</v>
      </c>
      <c r="X51" s="17">
        <v>0.13</v>
      </c>
      <c r="Y51" s="6">
        <v>1</v>
      </c>
      <c r="AA51" s="5" t="s">
        <v>331</v>
      </c>
    </row>
    <row r="52" spans="1:29" x14ac:dyDescent="0.25">
      <c r="A52" t="s">
        <v>63</v>
      </c>
      <c r="B52">
        <v>40</v>
      </c>
      <c r="C52" t="s">
        <v>83</v>
      </c>
      <c r="D52" t="s">
        <v>114</v>
      </c>
      <c r="E52" t="s">
        <v>154</v>
      </c>
      <c r="F52" t="s">
        <v>147</v>
      </c>
      <c r="I52" t="s">
        <v>156</v>
      </c>
      <c r="J52" s="1" t="s">
        <v>190</v>
      </c>
      <c r="K52" s="1" t="s">
        <v>172</v>
      </c>
      <c r="L52" s="1" t="s">
        <v>172</v>
      </c>
      <c r="P52">
        <v>4</v>
      </c>
      <c r="Q52">
        <v>3</v>
      </c>
      <c r="R52">
        <f>P52+Q52</f>
        <v>7</v>
      </c>
      <c r="S52" s="4">
        <f>P52/(P52+Q52)</f>
        <v>0.5714285714285714</v>
      </c>
      <c r="T52" t="s">
        <v>229</v>
      </c>
      <c r="U52" t="s">
        <v>79</v>
      </c>
      <c r="W52">
        <v>0.14000000000000001</v>
      </c>
      <c r="X52" s="17">
        <v>0.14000000000000001</v>
      </c>
      <c r="Y52" s="6">
        <v>0</v>
      </c>
      <c r="AA52" s="19" t="s">
        <v>298</v>
      </c>
      <c r="AB52" s="19" t="s">
        <v>299</v>
      </c>
      <c r="AC52" s="19" t="s">
        <v>300</v>
      </c>
    </row>
    <row r="53" spans="1:29" x14ac:dyDescent="0.25">
      <c r="A53" t="s">
        <v>66</v>
      </c>
      <c r="B53">
        <v>45</v>
      </c>
      <c r="C53" t="s">
        <v>87</v>
      </c>
      <c r="D53" t="s">
        <v>120</v>
      </c>
      <c r="E53" t="s">
        <v>182</v>
      </c>
      <c r="F53" t="s">
        <v>147</v>
      </c>
      <c r="G53">
        <v>20</v>
      </c>
      <c r="H53">
        <v>60</v>
      </c>
      <c r="I53" t="s">
        <v>156</v>
      </c>
      <c r="J53" s="2" t="s">
        <v>174</v>
      </c>
      <c r="K53" s="3" t="s">
        <v>174</v>
      </c>
      <c r="L53" s="3" t="s">
        <v>90</v>
      </c>
      <c r="P53">
        <v>6</v>
      </c>
      <c r="Q53">
        <v>1</v>
      </c>
      <c r="R53">
        <f>P53+Q53</f>
        <v>7</v>
      </c>
      <c r="S53" s="4">
        <f>P53/(P53+Q53)</f>
        <v>0.8571428571428571</v>
      </c>
      <c r="T53" t="s">
        <v>229</v>
      </c>
      <c r="U53" t="s">
        <v>79</v>
      </c>
      <c r="W53">
        <v>0.15</v>
      </c>
      <c r="X53" s="17">
        <v>0.15</v>
      </c>
      <c r="Y53" s="6">
        <v>0</v>
      </c>
      <c r="AA53" s="20">
        <v>3</v>
      </c>
      <c r="AB53" s="20">
        <v>4</v>
      </c>
      <c r="AC53" s="20">
        <v>3</v>
      </c>
    </row>
    <row r="54" spans="1:29" x14ac:dyDescent="0.25">
      <c r="A54" t="s">
        <v>101</v>
      </c>
      <c r="B54">
        <v>100</v>
      </c>
      <c r="C54" t="s">
        <v>77</v>
      </c>
      <c r="D54" t="s">
        <v>102</v>
      </c>
      <c r="E54" t="s">
        <v>260</v>
      </c>
      <c r="F54" t="s">
        <v>261</v>
      </c>
      <c r="G54">
        <v>22</v>
      </c>
      <c r="H54">
        <v>63</v>
      </c>
      <c r="I54" t="s">
        <v>156</v>
      </c>
      <c r="J54" s="3" t="s">
        <v>172</v>
      </c>
      <c r="K54" t="s">
        <v>90</v>
      </c>
      <c r="L54" t="s">
        <v>186</v>
      </c>
      <c r="M54" t="s">
        <v>174</v>
      </c>
      <c r="P54">
        <v>6</v>
      </c>
      <c r="Q54">
        <v>2</v>
      </c>
      <c r="R54">
        <f>P54+Q54</f>
        <v>8</v>
      </c>
      <c r="S54" s="4">
        <f>P54/(P54+Q54)</f>
        <v>0.75</v>
      </c>
      <c r="T54" t="s">
        <v>229</v>
      </c>
      <c r="U54" t="s">
        <v>79</v>
      </c>
      <c r="W54">
        <v>0.16</v>
      </c>
      <c r="X54" s="17">
        <v>0.16</v>
      </c>
      <c r="Y54" s="6">
        <v>0</v>
      </c>
    </row>
    <row r="55" spans="1:29" x14ac:dyDescent="0.25">
      <c r="A55" t="s">
        <v>74</v>
      </c>
      <c r="B55">
        <v>57</v>
      </c>
      <c r="C55" t="s">
        <v>79</v>
      </c>
      <c r="D55" t="s">
        <v>109</v>
      </c>
      <c r="E55" t="s">
        <v>280</v>
      </c>
      <c r="F55" t="s">
        <v>275</v>
      </c>
      <c r="G55">
        <v>27</v>
      </c>
      <c r="H55">
        <v>74</v>
      </c>
      <c r="I55" t="s">
        <v>156</v>
      </c>
      <c r="J55" t="s">
        <v>190</v>
      </c>
      <c r="K55" t="s">
        <v>190</v>
      </c>
      <c r="L55" t="s">
        <v>186</v>
      </c>
      <c r="P55">
        <v>6</v>
      </c>
      <c r="Q55">
        <v>2</v>
      </c>
      <c r="R55">
        <f>P55+Q55</f>
        <v>8</v>
      </c>
      <c r="S55" s="4">
        <f>P55/(P55+Q55)</f>
        <v>0.75</v>
      </c>
      <c r="T55" t="s">
        <v>229</v>
      </c>
      <c r="U55" t="s">
        <v>79</v>
      </c>
      <c r="W55">
        <v>0.17</v>
      </c>
      <c r="X55" s="17">
        <v>0.17</v>
      </c>
      <c r="Y55" s="6">
        <v>0</v>
      </c>
    </row>
    <row r="56" spans="1:29" x14ac:dyDescent="0.25">
      <c r="A56" t="s">
        <v>34</v>
      </c>
      <c r="B56">
        <v>132</v>
      </c>
      <c r="C56" t="s">
        <v>84</v>
      </c>
      <c r="D56" t="s">
        <v>115</v>
      </c>
      <c r="E56" t="s">
        <v>163</v>
      </c>
      <c r="F56" t="s">
        <v>146</v>
      </c>
      <c r="I56" t="s">
        <v>156</v>
      </c>
      <c r="J56" s="1" t="s">
        <v>90</v>
      </c>
      <c r="K56" s="1" t="s">
        <v>90</v>
      </c>
      <c r="L56" s="1" t="s">
        <v>164</v>
      </c>
      <c r="M56" s="2" t="s">
        <v>190</v>
      </c>
      <c r="P56">
        <v>6</v>
      </c>
      <c r="Q56">
        <v>3</v>
      </c>
      <c r="R56">
        <f>P56+Q56</f>
        <v>9</v>
      </c>
      <c r="S56" s="4">
        <f>P56/(P56+Q56)</f>
        <v>0.66666666666666663</v>
      </c>
      <c r="T56" t="s">
        <v>229</v>
      </c>
      <c r="U56" t="s">
        <v>79</v>
      </c>
      <c r="W56">
        <v>0.18</v>
      </c>
      <c r="X56" s="17">
        <v>0.18</v>
      </c>
      <c r="Y56" s="6">
        <v>0</v>
      </c>
    </row>
    <row r="57" spans="1:29" x14ac:dyDescent="0.25">
      <c r="A57" t="s">
        <v>26</v>
      </c>
      <c r="B57">
        <v>142</v>
      </c>
      <c r="C57" t="s">
        <v>75</v>
      </c>
      <c r="D57">
        <v>1.159</v>
      </c>
      <c r="E57" t="s">
        <v>225</v>
      </c>
      <c r="F57" t="s">
        <v>226</v>
      </c>
      <c r="G57" t="s">
        <v>227</v>
      </c>
      <c r="I57" t="s">
        <v>228</v>
      </c>
      <c r="J57" t="s">
        <v>90</v>
      </c>
      <c r="K57" t="s">
        <v>90</v>
      </c>
      <c r="P57">
        <v>6</v>
      </c>
      <c r="Q57">
        <v>8</v>
      </c>
      <c r="R57">
        <f>P57+Q57</f>
        <v>14</v>
      </c>
      <c r="S57" s="4">
        <f>P57/(P57+Q57)</f>
        <v>0.42857142857142855</v>
      </c>
      <c r="T57" t="s">
        <v>229</v>
      </c>
      <c r="U57" t="s">
        <v>84</v>
      </c>
      <c r="W57">
        <v>0.19</v>
      </c>
      <c r="X57" s="17">
        <v>0.19</v>
      </c>
      <c r="Y57" s="6">
        <v>0</v>
      </c>
    </row>
    <row r="58" spans="1:29" x14ac:dyDescent="0.25">
      <c r="A58" t="s">
        <v>56</v>
      </c>
      <c r="B58">
        <v>32</v>
      </c>
      <c r="C58" t="s">
        <v>76</v>
      </c>
      <c r="D58">
        <v>119</v>
      </c>
      <c r="E58" t="s">
        <v>252</v>
      </c>
      <c r="F58" t="s">
        <v>242</v>
      </c>
      <c r="G58">
        <v>14</v>
      </c>
      <c r="H58">
        <v>83</v>
      </c>
      <c r="I58" t="s">
        <v>156</v>
      </c>
      <c r="J58" t="s">
        <v>186</v>
      </c>
      <c r="P58">
        <v>2</v>
      </c>
      <c r="R58">
        <f>P58+Q58</f>
        <v>2</v>
      </c>
      <c r="S58" s="4">
        <f>P58/(P58+Q58)</f>
        <v>1</v>
      </c>
      <c r="T58" t="s">
        <v>240</v>
      </c>
      <c r="U58" t="s">
        <v>84</v>
      </c>
      <c r="W58">
        <v>0.2</v>
      </c>
      <c r="X58" s="17">
        <v>0.2</v>
      </c>
      <c r="Y58" s="6">
        <v>0</v>
      </c>
    </row>
    <row r="59" spans="1:29" x14ac:dyDescent="0.25">
      <c r="A59" t="s">
        <v>30</v>
      </c>
      <c r="B59">
        <v>123</v>
      </c>
      <c r="C59" t="s">
        <v>78</v>
      </c>
      <c r="D59">
        <v>164</v>
      </c>
      <c r="E59" t="s">
        <v>271</v>
      </c>
      <c r="F59" t="s">
        <v>273</v>
      </c>
      <c r="G59" t="s">
        <v>227</v>
      </c>
      <c r="I59" t="s">
        <v>156</v>
      </c>
      <c r="J59" t="s">
        <v>172</v>
      </c>
      <c r="P59">
        <v>1</v>
      </c>
      <c r="Q59">
        <v>1</v>
      </c>
      <c r="R59">
        <f>P59+Q59</f>
        <v>2</v>
      </c>
      <c r="S59" s="4">
        <f>P59/(P59+Q59)</f>
        <v>0.5</v>
      </c>
      <c r="T59" t="s">
        <v>240</v>
      </c>
      <c r="U59" t="s">
        <v>84</v>
      </c>
      <c r="W59">
        <v>0.21</v>
      </c>
      <c r="X59" s="17">
        <v>0.21</v>
      </c>
      <c r="Y59" s="6">
        <v>0</v>
      </c>
    </row>
    <row r="60" spans="1:29" x14ac:dyDescent="0.25">
      <c r="A60" t="s">
        <v>22</v>
      </c>
      <c r="B60">
        <v>95</v>
      </c>
      <c r="C60" t="s">
        <v>80</v>
      </c>
      <c r="D60">
        <v>142</v>
      </c>
      <c r="E60" t="s">
        <v>287</v>
      </c>
      <c r="F60" t="s">
        <v>234</v>
      </c>
      <c r="G60">
        <v>22</v>
      </c>
      <c r="H60">
        <v>63</v>
      </c>
      <c r="I60" t="s">
        <v>156</v>
      </c>
      <c r="J60" t="s">
        <v>172</v>
      </c>
      <c r="P60">
        <v>1</v>
      </c>
      <c r="Q60">
        <v>1</v>
      </c>
      <c r="R60">
        <f>P60+Q60</f>
        <v>2</v>
      </c>
      <c r="S60" s="4">
        <f>P60/(P60+Q60)</f>
        <v>0.5</v>
      </c>
      <c r="T60" t="s">
        <v>240</v>
      </c>
      <c r="U60" t="s">
        <v>84</v>
      </c>
      <c r="W60">
        <v>0.22</v>
      </c>
      <c r="X60" s="17">
        <v>0.22</v>
      </c>
      <c r="Y60" s="6">
        <v>0</v>
      </c>
    </row>
    <row r="61" spans="1:29" x14ac:dyDescent="0.25">
      <c r="A61" t="s">
        <v>11</v>
      </c>
      <c r="B61" t="s">
        <v>134</v>
      </c>
      <c r="C61" t="s">
        <v>84</v>
      </c>
      <c r="D61">
        <v>162.21600000000001</v>
      </c>
      <c r="E61" t="s">
        <v>162</v>
      </c>
      <c r="F61" t="s">
        <v>161</v>
      </c>
      <c r="G61">
        <v>21</v>
      </c>
      <c r="H61">
        <v>65</v>
      </c>
      <c r="I61" t="s">
        <v>156</v>
      </c>
      <c r="J61" s="1" t="s">
        <v>90</v>
      </c>
      <c r="K61" s="1" t="s">
        <v>90</v>
      </c>
      <c r="Q61">
        <v>2</v>
      </c>
      <c r="R61">
        <f>P61+Q61</f>
        <v>2</v>
      </c>
      <c r="S61" s="4">
        <f>P61/(P61+Q61)</f>
        <v>0</v>
      </c>
      <c r="T61" t="s">
        <v>240</v>
      </c>
      <c r="U61" t="s">
        <v>79</v>
      </c>
      <c r="W61">
        <v>0.23</v>
      </c>
      <c r="X61" s="17">
        <v>0.23</v>
      </c>
      <c r="Y61" s="6">
        <v>1</v>
      </c>
    </row>
    <row r="62" spans="1:29" x14ac:dyDescent="0.25">
      <c r="A62" t="s">
        <v>62</v>
      </c>
      <c r="B62">
        <v>39</v>
      </c>
      <c r="C62" t="s">
        <v>87</v>
      </c>
      <c r="D62">
        <v>339</v>
      </c>
      <c r="E62" t="s">
        <v>183</v>
      </c>
      <c r="F62" t="s">
        <v>196</v>
      </c>
      <c r="I62" t="s">
        <v>156</v>
      </c>
      <c r="J62" s="1" t="s">
        <v>172</v>
      </c>
      <c r="P62">
        <v>1</v>
      </c>
      <c r="Q62">
        <v>1</v>
      </c>
      <c r="R62">
        <f>P62+Q62</f>
        <v>2</v>
      </c>
      <c r="S62" s="4">
        <f>P62/(P62+Q62)</f>
        <v>0.5</v>
      </c>
      <c r="T62" t="s">
        <v>240</v>
      </c>
      <c r="U62" t="s">
        <v>84</v>
      </c>
      <c r="W62">
        <v>0.24</v>
      </c>
      <c r="X62" s="17">
        <v>0.24</v>
      </c>
      <c r="Y62" s="6">
        <v>0</v>
      </c>
    </row>
    <row r="63" spans="1:29" x14ac:dyDescent="0.25">
      <c r="A63" t="s">
        <v>99</v>
      </c>
      <c r="B63">
        <v>64</v>
      </c>
      <c r="C63" t="s">
        <v>76</v>
      </c>
      <c r="D63">
        <v>94.337999999999994</v>
      </c>
      <c r="E63" t="s">
        <v>249</v>
      </c>
      <c r="F63" t="s">
        <v>250</v>
      </c>
      <c r="G63">
        <v>18</v>
      </c>
      <c r="H63">
        <v>68</v>
      </c>
      <c r="I63" t="s">
        <v>156</v>
      </c>
      <c r="J63" t="s">
        <v>172</v>
      </c>
      <c r="K63" t="s">
        <v>90</v>
      </c>
      <c r="P63">
        <v>1</v>
      </c>
      <c r="Q63">
        <v>2</v>
      </c>
      <c r="R63">
        <f>P63+Q63</f>
        <v>3</v>
      </c>
      <c r="S63" s="4">
        <f>P63/(P63+Q63)</f>
        <v>0.33333333333333331</v>
      </c>
      <c r="T63" t="s">
        <v>240</v>
      </c>
      <c r="U63" t="s">
        <v>79</v>
      </c>
      <c r="W63">
        <v>0.25</v>
      </c>
      <c r="X63" s="17">
        <v>0.25</v>
      </c>
      <c r="Y63" s="6">
        <v>1</v>
      </c>
    </row>
    <row r="64" spans="1:29" x14ac:dyDescent="0.25">
      <c r="A64" t="s">
        <v>10</v>
      </c>
      <c r="B64">
        <v>68</v>
      </c>
      <c r="C64" t="s">
        <v>76</v>
      </c>
      <c r="D64">
        <v>86.94</v>
      </c>
      <c r="E64" t="s">
        <v>253</v>
      </c>
      <c r="F64" t="s">
        <v>254</v>
      </c>
      <c r="G64">
        <v>27</v>
      </c>
      <c r="H64">
        <v>69</v>
      </c>
      <c r="I64" t="s">
        <v>156</v>
      </c>
      <c r="J64" t="s">
        <v>90</v>
      </c>
      <c r="K64" t="s">
        <v>172</v>
      </c>
      <c r="P64">
        <v>1</v>
      </c>
      <c r="Q64">
        <v>2</v>
      </c>
      <c r="R64">
        <f>P64+Q64</f>
        <v>3</v>
      </c>
      <c r="S64" s="4">
        <f>P64/(P64+Q64)</f>
        <v>0.33333333333333331</v>
      </c>
      <c r="T64" t="s">
        <v>240</v>
      </c>
      <c r="U64" t="s">
        <v>79</v>
      </c>
      <c r="W64">
        <v>0.26</v>
      </c>
      <c r="X64" s="17">
        <v>0.26</v>
      </c>
      <c r="Y64" s="6">
        <v>0</v>
      </c>
    </row>
    <row r="65" spans="1:25" x14ac:dyDescent="0.25">
      <c r="A65" t="s">
        <v>8</v>
      </c>
      <c r="B65">
        <v>66</v>
      </c>
      <c r="C65" t="s">
        <v>87</v>
      </c>
      <c r="D65">
        <v>63.78</v>
      </c>
      <c r="E65" t="s">
        <v>187</v>
      </c>
      <c r="F65" t="s">
        <v>146</v>
      </c>
      <c r="G65">
        <v>18</v>
      </c>
      <c r="H65">
        <v>85</v>
      </c>
      <c r="I65" t="s">
        <v>156</v>
      </c>
      <c r="J65" s="1" t="s">
        <v>186</v>
      </c>
      <c r="K65" s="2" t="s">
        <v>90</v>
      </c>
      <c r="P65">
        <v>2</v>
      </c>
      <c r="Q65">
        <v>1</v>
      </c>
      <c r="R65">
        <f>P65+Q65</f>
        <v>3</v>
      </c>
      <c r="S65" s="4">
        <f>P65/(P65+Q65)</f>
        <v>0.66666666666666663</v>
      </c>
      <c r="T65" t="s">
        <v>240</v>
      </c>
      <c r="U65" t="s">
        <v>84</v>
      </c>
      <c r="W65">
        <v>0.27</v>
      </c>
      <c r="X65" s="17">
        <v>0.27</v>
      </c>
      <c r="Y65" s="6">
        <v>0</v>
      </c>
    </row>
    <row r="66" spans="1:25" x14ac:dyDescent="0.25">
      <c r="A66" t="s">
        <v>5</v>
      </c>
      <c r="B66">
        <v>62</v>
      </c>
      <c r="C66" t="s">
        <v>90</v>
      </c>
      <c r="D66">
        <v>87.338999999999999</v>
      </c>
      <c r="E66" t="s">
        <v>165</v>
      </c>
      <c r="F66" t="s">
        <v>200</v>
      </c>
      <c r="G66">
        <v>23</v>
      </c>
      <c r="H66">
        <v>59</v>
      </c>
      <c r="I66" t="s">
        <v>156</v>
      </c>
      <c r="J66" s="1" t="s">
        <v>172</v>
      </c>
      <c r="K66" s="1" t="s">
        <v>90</v>
      </c>
      <c r="P66">
        <v>1</v>
      </c>
      <c r="Q66">
        <v>2</v>
      </c>
      <c r="R66">
        <f>P66+Q66</f>
        <v>3</v>
      </c>
      <c r="S66" s="4">
        <f>P66/(P66+Q66)</f>
        <v>0.33333333333333331</v>
      </c>
      <c r="T66" t="s">
        <v>240</v>
      </c>
      <c r="U66" s="1" t="s">
        <v>84</v>
      </c>
      <c r="W66">
        <v>0.28000000000000003</v>
      </c>
      <c r="X66" s="17">
        <v>0.28000000000000003</v>
      </c>
      <c r="Y66" s="6">
        <v>0</v>
      </c>
    </row>
    <row r="67" spans="1:25" x14ac:dyDescent="0.25">
      <c r="A67" t="s">
        <v>7</v>
      </c>
      <c r="B67">
        <v>65</v>
      </c>
      <c r="C67" t="s">
        <v>76</v>
      </c>
      <c r="D67">
        <v>90.91</v>
      </c>
      <c r="E67" t="s">
        <v>239</v>
      </c>
      <c r="F67" t="s">
        <v>237</v>
      </c>
      <c r="G67">
        <v>23</v>
      </c>
      <c r="H67">
        <v>78</v>
      </c>
      <c r="I67" t="s">
        <v>156</v>
      </c>
      <c r="J67" s="3" t="s">
        <v>90</v>
      </c>
      <c r="K67" t="s">
        <v>190</v>
      </c>
      <c r="P67">
        <v>2</v>
      </c>
      <c r="Q67">
        <v>2</v>
      </c>
      <c r="R67">
        <f>P67+Q67</f>
        <v>4</v>
      </c>
      <c r="S67" s="4">
        <f>P67/(P67+Q67)</f>
        <v>0.5</v>
      </c>
      <c r="T67" t="s">
        <v>240</v>
      </c>
      <c r="U67" t="s">
        <v>84</v>
      </c>
      <c r="W67">
        <v>0.28999999999999998</v>
      </c>
      <c r="X67" s="17">
        <v>0.28999999999999998</v>
      </c>
      <c r="Y67" s="6">
        <v>0</v>
      </c>
    </row>
    <row r="68" spans="1:25" x14ac:dyDescent="0.25">
      <c r="A68" t="s">
        <v>49</v>
      </c>
      <c r="B68">
        <v>21</v>
      </c>
      <c r="C68" t="s">
        <v>77</v>
      </c>
      <c r="D68">
        <v>74</v>
      </c>
      <c r="E68" t="s">
        <v>276</v>
      </c>
      <c r="F68" t="s">
        <v>234</v>
      </c>
      <c r="G68">
        <v>20</v>
      </c>
      <c r="H68">
        <v>66</v>
      </c>
      <c r="I68" t="s">
        <v>156</v>
      </c>
      <c r="J68" t="s">
        <v>164</v>
      </c>
      <c r="P68">
        <v>4</v>
      </c>
      <c r="R68">
        <f>P68+Q68</f>
        <v>4</v>
      </c>
      <c r="S68" s="4">
        <f>P68/(P68+Q68)</f>
        <v>1</v>
      </c>
      <c r="T68" t="s">
        <v>240</v>
      </c>
      <c r="U68" t="s">
        <v>84</v>
      </c>
      <c r="W68">
        <v>0.3</v>
      </c>
      <c r="X68" s="17">
        <v>0.3</v>
      </c>
      <c r="Y68" s="6">
        <v>0</v>
      </c>
    </row>
    <row r="69" spans="1:25" x14ac:dyDescent="0.25">
      <c r="A69" t="s">
        <v>69</v>
      </c>
      <c r="B69" t="s">
        <v>138</v>
      </c>
      <c r="C69" t="s">
        <v>80</v>
      </c>
      <c r="D69" t="s">
        <v>111</v>
      </c>
      <c r="E69" t="s">
        <v>285</v>
      </c>
      <c r="F69" t="s">
        <v>261</v>
      </c>
      <c r="G69">
        <v>20</v>
      </c>
      <c r="H69">
        <v>81</v>
      </c>
      <c r="I69" t="s">
        <v>156</v>
      </c>
      <c r="J69"/>
      <c r="K69" t="s">
        <v>172</v>
      </c>
      <c r="L69" t="s">
        <v>172</v>
      </c>
      <c r="P69">
        <v>2</v>
      </c>
      <c r="Q69">
        <v>2</v>
      </c>
      <c r="R69">
        <f>P69+Q69</f>
        <v>4</v>
      </c>
      <c r="S69" s="4">
        <f>P69/(P69+Q69)</f>
        <v>0.5</v>
      </c>
      <c r="T69" t="s">
        <v>240</v>
      </c>
      <c r="U69" t="s">
        <v>84</v>
      </c>
      <c r="W69">
        <v>0.31</v>
      </c>
      <c r="X69" s="17">
        <v>0.31</v>
      </c>
      <c r="Y69" s="6">
        <v>0</v>
      </c>
    </row>
    <row r="70" spans="1:25" x14ac:dyDescent="0.25">
      <c r="A70" t="s">
        <v>67</v>
      </c>
      <c r="B70" t="s">
        <v>131</v>
      </c>
      <c r="C70" t="s">
        <v>92</v>
      </c>
      <c r="D70" t="s">
        <v>128</v>
      </c>
      <c r="E70" t="s">
        <v>215</v>
      </c>
      <c r="F70" t="s">
        <v>146</v>
      </c>
      <c r="G70">
        <v>19</v>
      </c>
      <c r="H70">
        <v>70</v>
      </c>
      <c r="I70" t="s">
        <v>207</v>
      </c>
      <c r="J70" s="1" t="s">
        <v>90</v>
      </c>
      <c r="K70" s="1" t="s">
        <v>172</v>
      </c>
      <c r="L70" s="1" t="s">
        <v>90</v>
      </c>
      <c r="P70">
        <v>1</v>
      </c>
      <c r="Q70">
        <v>3</v>
      </c>
      <c r="R70">
        <f>P70+Q70</f>
        <v>4</v>
      </c>
      <c r="S70" s="4">
        <f>P70/(P70+Q70)</f>
        <v>0.25</v>
      </c>
      <c r="T70" t="s">
        <v>240</v>
      </c>
      <c r="U70" s="1" t="s">
        <v>84</v>
      </c>
      <c r="W70">
        <v>0.32</v>
      </c>
      <c r="X70" s="17">
        <v>0.32</v>
      </c>
      <c r="Y70" s="6">
        <v>0</v>
      </c>
    </row>
    <row r="71" spans="1:25" x14ac:dyDescent="0.25">
      <c r="A71" t="s">
        <v>70</v>
      </c>
      <c r="B71">
        <v>53</v>
      </c>
      <c r="C71" t="s">
        <v>77</v>
      </c>
      <c r="D71" t="s">
        <v>104</v>
      </c>
      <c r="E71" t="s">
        <v>264</v>
      </c>
      <c r="F71" t="s">
        <v>265</v>
      </c>
      <c r="G71">
        <v>24</v>
      </c>
      <c r="H71">
        <v>90</v>
      </c>
      <c r="I71" t="s">
        <v>266</v>
      </c>
      <c r="J71" t="s">
        <v>172</v>
      </c>
      <c r="K71" t="s">
        <v>90</v>
      </c>
      <c r="L71" t="s">
        <v>172</v>
      </c>
      <c r="P71">
        <v>2</v>
      </c>
      <c r="Q71">
        <v>3</v>
      </c>
      <c r="R71">
        <f>P71+Q71</f>
        <v>5</v>
      </c>
      <c r="S71" s="4">
        <f>P71/(P71+Q71)</f>
        <v>0.4</v>
      </c>
      <c r="T71" t="s">
        <v>240</v>
      </c>
      <c r="U71" t="s">
        <v>84</v>
      </c>
      <c r="W71">
        <v>0.33</v>
      </c>
      <c r="X71" s="17">
        <v>0.33</v>
      </c>
      <c r="Y71" s="6">
        <v>0</v>
      </c>
    </row>
    <row r="72" spans="1:25" x14ac:dyDescent="0.25">
      <c r="A72" t="s">
        <v>68</v>
      </c>
      <c r="B72">
        <v>51</v>
      </c>
      <c r="C72" t="s">
        <v>77</v>
      </c>
      <c r="D72" t="s">
        <v>107</v>
      </c>
      <c r="E72" t="s">
        <v>272</v>
      </c>
      <c r="F72" t="s">
        <v>257</v>
      </c>
      <c r="G72">
        <v>24</v>
      </c>
      <c r="H72">
        <v>75</v>
      </c>
      <c r="I72" t="s">
        <v>156</v>
      </c>
      <c r="J72" t="s">
        <v>190</v>
      </c>
      <c r="K72" t="s">
        <v>172</v>
      </c>
      <c r="L72" t="s">
        <v>172</v>
      </c>
      <c r="P72">
        <v>4</v>
      </c>
      <c r="Q72">
        <v>3</v>
      </c>
      <c r="R72">
        <f>P72+Q72</f>
        <v>7</v>
      </c>
      <c r="S72" s="4">
        <f>P72/(P72+Q72)</f>
        <v>0.5714285714285714</v>
      </c>
      <c r="T72" t="s">
        <v>240</v>
      </c>
      <c r="U72" t="s">
        <v>84</v>
      </c>
      <c r="W72">
        <v>0.34</v>
      </c>
      <c r="X72" s="17">
        <v>0.34</v>
      </c>
      <c r="Y72" s="6">
        <v>4</v>
      </c>
    </row>
    <row r="73" spans="1:25" x14ac:dyDescent="0.25">
      <c r="A73" t="s">
        <v>27</v>
      </c>
      <c r="B73">
        <v>144</v>
      </c>
      <c r="C73" t="s">
        <v>90</v>
      </c>
      <c r="D73" t="s">
        <v>123</v>
      </c>
      <c r="E73" t="s">
        <v>204</v>
      </c>
      <c r="F73" t="s">
        <v>203</v>
      </c>
      <c r="I73" t="s">
        <v>202</v>
      </c>
      <c r="J73" s="1" t="s">
        <v>172</v>
      </c>
      <c r="K73" s="1" t="s">
        <v>172</v>
      </c>
      <c r="L73" s="2" t="s">
        <v>172</v>
      </c>
      <c r="M73" s="2" t="s">
        <v>186</v>
      </c>
      <c r="N73" s="2" t="s">
        <v>174</v>
      </c>
      <c r="O73" s="2" t="s">
        <v>186</v>
      </c>
      <c r="P73" s="2">
        <v>10</v>
      </c>
      <c r="Q73" s="2">
        <v>3</v>
      </c>
      <c r="R73">
        <f>P73+Q73</f>
        <v>13</v>
      </c>
      <c r="S73" s="4">
        <f>P73/(P73+Q73)</f>
        <v>0.76923076923076927</v>
      </c>
      <c r="T73" t="s">
        <v>240</v>
      </c>
      <c r="U73" s="1" t="s">
        <v>79</v>
      </c>
      <c r="W73">
        <v>0.35</v>
      </c>
      <c r="X73" s="17">
        <v>0.35</v>
      </c>
      <c r="Y73" s="6">
        <v>0</v>
      </c>
    </row>
    <row r="74" spans="1:25" x14ac:dyDescent="0.25">
      <c r="O74" t="s">
        <v>296</v>
      </c>
      <c r="P74">
        <f>SUM(P2:P73)</f>
        <v>176</v>
      </c>
      <c r="Q74">
        <f>SUM(Q2:Q73)</f>
        <v>144</v>
      </c>
      <c r="W74">
        <v>0.36</v>
      </c>
      <c r="X74" s="17">
        <v>0.36</v>
      </c>
      <c r="Y74" s="6">
        <v>0</v>
      </c>
    </row>
    <row r="75" spans="1:25" x14ac:dyDescent="0.25">
      <c r="W75">
        <v>0.37</v>
      </c>
      <c r="X75" s="17">
        <v>0.37</v>
      </c>
      <c r="Y75" s="6">
        <v>0</v>
      </c>
    </row>
    <row r="76" spans="1:25" x14ac:dyDescent="0.25">
      <c r="W76">
        <v>0.38</v>
      </c>
      <c r="X76" s="17">
        <v>0.38</v>
      </c>
      <c r="Y76" s="6">
        <v>0</v>
      </c>
    </row>
    <row r="77" spans="1:25" x14ac:dyDescent="0.25">
      <c r="W77">
        <v>0.39</v>
      </c>
      <c r="X77" s="17">
        <v>0.39</v>
      </c>
      <c r="Y77" s="6">
        <v>0</v>
      </c>
    </row>
    <row r="78" spans="1:25" x14ac:dyDescent="0.25">
      <c r="W78">
        <v>0.4</v>
      </c>
      <c r="X78" s="17">
        <v>0.4</v>
      </c>
      <c r="Y78" s="6">
        <v>3</v>
      </c>
    </row>
    <row r="79" spans="1:25" x14ac:dyDescent="0.25">
      <c r="W79">
        <v>0.41</v>
      </c>
      <c r="X79" s="17">
        <v>0.41</v>
      </c>
      <c r="Y79" s="6">
        <v>0</v>
      </c>
    </row>
    <row r="80" spans="1:25" x14ac:dyDescent="0.25">
      <c r="W80">
        <v>0.42</v>
      </c>
      <c r="X80" s="17">
        <v>0.42</v>
      </c>
      <c r="Y80" s="6">
        <v>0</v>
      </c>
    </row>
    <row r="81" spans="23:25" x14ac:dyDescent="0.25">
      <c r="W81">
        <v>0.43</v>
      </c>
      <c r="X81" s="17">
        <v>0.43</v>
      </c>
      <c r="Y81" s="6">
        <v>1</v>
      </c>
    </row>
    <row r="82" spans="23:25" x14ac:dyDescent="0.25">
      <c r="W82">
        <v>0.44</v>
      </c>
      <c r="X82" s="17">
        <v>0.44</v>
      </c>
      <c r="Y82" s="6">
        <v>0</v>
      </c>
    </row>
    <row r="83" spans="23:25" x14ac:dyDescent="0.25">
      <c r="W83">
        <v>0.45</v>
      </c>
      <c r="X83" s="17">
        <v>0.45</v>
      </c>
      <c r="Y83" s="6">
        <v>0</v>
      </c>
    </row>
    <row r="84" spans="23:25" x14ac:dyDescent="0.25">
      <c r="W84">
        <v>0.46</v>
      </c>
      <c r="X84" s="17">
        <v>0.46</v>
      </c>
      <c r="Y84" s="6">
        <v>0</v>
      </c>
    </row>
    <row r="85" spans="23:25" x14ac:dyDescent="0.25">
      <c r="W85">
        <v>0.47</v>
      </c>
      <c r="X85" s="17">
        <v>0.47</v>
      </c>
      <c r="Y85" s="6">
        <v>0</v>
      </c>
    </row>
    <row r="86" spans="23:25" x14ac:dyDescent="0.25">
      <c r="W86">
        <v>0.48</v>
      </c>
      <c r="X86" s="17">
        <v>0.48</v>
      </c>
      <c r="Y86" s="6">
        <v>0</v>
      </c>
    </row>
    <row r="87" spans="23:25" x14ac:dyDescent="0.25">
      <c r="W87">
        <v>0.49</v>
      </c>
      <c r="X87" s="17">
        <v>0.49</v>
      </c>
      <c r="Y87" s="6">
        <v>0</v>
      </c>
    </row>
    <row r="88" spans="23:25" x14ac:dyDescent="0.25">
      <c r="W88">
        <v>0.5</v>
      </c>
      <c r="X88" s="17">
        <v>0.5</v>
      </c>
      <c r="Y88" s="6">
        <v>26</v>
      </c>
    </row>
    <row r="89" spans="23:25" x14ac:dyDescent="0.25">
      <c r="W89">
        <v>0.51</v>
      </c>
      <c r="X89" s="17">
        <v>0.51</v>
      </c>
      <c r="Y89" s="6">
        <v>0</v>
      </c>
    </row>
    <row r="90" spans="23:25" x14ac:dyDescent="0.25">
      <c r="W90">
        <v>0.52</v>
      </c>
      <c r="X90" s="17">
        <v>0.52</v>
      </c>
      <c r="Y90" s="6">
        <v>0</v>
      </c>
    </row>
    <row r="91" spans="23:25" x14ac:dyDescent="0.25">
      <c r="W91">
        <v>0.53</v>
      </c>
      <c r="X91" s="17">
        <v>0.53</v>
      </c>
      <c r="Y91" s="6">
        <v>0</v>
      </c>
    </row>
    <row r="92" spans="23:25" x14ac:dyDescent="0.25">
      <c r="W92">
        <v>0.54</v>
      </c>
      <c r="X92" s="17">
        <v>0.54</v>
      </c>
      <c r="Y92" s="6">
        <v>0</v>
      </c>
    </row>
    <row r="93" spans="23:25" x14ac:dyDescent="0.25">
      <c r="W93">
        <v>0.55000000000000004</v>
      </c>
      <c r="X93" s="17">
        <v>0.55000000000000004</v>
      </c>
      <c r="Y93" s="6">
        <v>0</v>
      </c>
    </row>
    <row r="94" spans="23:25" x14ac:dyDescent="0.25">
      <c r="W94">
        <v>0.56000000000000005</v>
      </c>
      <c r="X94" s="17">
        <v>0.56000000000000005</v>
      </c>
      <c r="Y94" s="6">
        <v>0</v>
      </c>
    </row>
    <row r="95" spans="23:25" x14ac:dyDescent="0.25">
      <c r="W95">
        <v>0.56999999999999995</v>
      </c>
      <c r="X95" s="17">
        <v>0.56999999999999995</v>
      </c>
      <c r="Y95" s="6">
        <v>0</v>
      </c>
    </row>
    <row r="96" spans="23:25" x14ac:dyDescent="0.25">
      <c r="W96">
        <v>0.57999999999999996</v>
      </c>
      <c r="X96" s="17">
        <v>0.57999999999999996</v>
      </c>
      <c r="Y96" s="6">
        <v>3</v>
      </c>
    </row>
    <row r="97" spans="23:25" x14ac:dyDescent="0.25">
      <c r="W97">
        <v>0.59</v>
      </c>
      <c r="X97" s="17">
        <v>0.59</v>
      </c>
      <c r="Y97" s="6">
        <v>0</v>
      </c>
    </row>
    <row r="98" spans="23:25" x14ac:dyDescent="0.25">
      <c r="W98">
        <v>0.6</v>
      </c>
      <c r="X98" s="17">
        <v>0.6</v>
      </c>
      <c r="Y98" s="6">
        <v>5</v>
      </c>
    </row>
    <row r="99" spans="23:25" x14ac:dyDescent="0.25">
      <c r="W99">
        <v>0.61</v>
      </c>
      <c r="X99" s="17">
        <v>0.61</v>
      </c>
      <c r="Y99" s="6">
        <v>0</v>
      </c>
    </row>
    <row r="100" spans="23:25" x14ac:dyDescent="0.25">
      <c r="W100">
        <v>0.62</v>
      </c>
      <c r="X100" s="17">
        <v>0.62</v>
      </c>
      <c r="Y100" s="6">
        <v>0</v>
      </c>
    </row>
    <row r="101" spans="23:25" x14ac:dyDescent="0.25">
      <c r="W101">
        <v>0.63</v>
      </c>
      <c r="X101" s="17">
        <v>0.63</v>
      </c>
      <c r="Y101" s="6">
        <v>1</v>
      </c>
    </row>
    <row r="102" spans="23:25" x14ac:dyDescent="0.25">
      <c r="W102">
        <v>0.64</v>
      </c>
      <c r="X102" s="17">
        <v>0.64</v>
      </c>
      <c r="Y102" s="6">
        <v>0</v>
      </c>
    </row>
    <row r="103" spans="23:25" x14ac:dyDescent="0.25">
      <c r="W103">
        <v>0.65</v>
      </c>
      <c r="X103" s="17">
        <v>0.65</v>
      </c>
      <c r="Y103" s="6">
        <v>0</v>
      </c>
    </row>
    <row r="104" spans="23:25" x14ac:dyDescent="0.25">
      <c r="W104">
        <v>0.66</v>
      </c>
      <c r="X104" s="17">
        <v>0.66</v>
      </c>
      <c r="Y104" s="6">
        <v>0</v>
      </c>
    </row>
    <row r="105" spans="23:25" x14ac:dyDescent="0.25">
      <c r="W105">
        <v>0.67</v>
      </c>
      <c r="X105" s="17">
        <v>0.67</v>
      </c>
      <c r="Y105" s="6">
        <v>6</v>
      </c>
    </row>
    <row r="106" spans="23:25" x14ac:dyDescent="0.25">
      <c r="W106">
        <v>0.68</v>
      </c>
      <c r="X106" s="17">
        <v>0.68</v>
      </c>
      <c r="Y106" s="6">
        <v>0</v>
      </c>
    </row>
    <row r="107" spans="23:25" x14ac:dyDescent="0.25">
      <c r="W107">
        <v>0.69</v>
      </c>
      <c r="X107" s="17">
        <v>0.69</v>
      </c>
      <c r="Y107" s="6">
        <v>0</v>
      </c>
    </row>
    <row r="108" spans="23:25" x14ac:dyDescent="0.25">
      <c r="W108">
        <v>0.7</v>
      </c>
      <c r="X108" s="17">
        <v>0.7</v>
      </c>
      <c r="Y108" s="6">
        <v>0</v>
      </c>
    </row>
    <row r="109" spans="23:25" x14ac:dyDescent="0.25">
      <c r="W109">
        <v>0.71</v>
      </c>
      <c r="X109" s="17">
        <v>0.71</v>
      </c>
      <c r="Y109" s="6">
        <v>0</v>
      </c>
    </row>
    <row r="110" spans="23:25" x14ac:dyDescent="0.25">
      <c r="W110">
        <v>0.72</v>
      </c>
      <c r="X110" s="17">
        <v>0.72</v>
      </c>
      <c r="Y110" s="6">
        <v>0</v>
      </c>
    </row>
    <row r="111" spans="23:25" x14ac:dyDescent="0.25">
      <c r="W111">
        <v>0.73</v>
      </c>
      <c r="X111" s="17">
        <v>0.73</v>
      </c>
      <c r="Y111" s="6">
        <v>0</v>
      </c>
    </row>
    <row r="112" spans="23:25" x14ac:dyDescent="0.25">
      <c r="W112">
        <v>0.74</v>
      </c>
      <c r="X112" s="17">
        <v>0.74</v>
      </c>
      <c r="Y112" s="6">
        <v>0</v>
      </c>
    </row>
    <row r="113" spans="23:25" x14ac:dyDescent="0.25">
      <c r="W113">
        <v>0.75</v>
      </c>
      <c r="X113" s="17">
        <v>0.75</v>
      </c>
      <c r="Y113" s="6">
        <v>2</v>
      </c>
    </row>
    <row r="114" spans="23:25" x14ac:dyDescent="0.25">
      <c r="W114">
        <v>0.76</v>
      </c>
      <c r="X114" s="17">
        <v>0.76</v>
      </c>
      <c r="Y114" s="6">
        <v>0</v>
      </c>
    </row>
    <row r="115" spans="23:25" x14ac:dyDescent="0.25">
      <c r="W115">
        <v>0.77</v>
      </c>
      <c r="X115" s="17">
        <v>0.77</v>
      </c>
      <c r="Y115" s="6">
        <v>1</v>
      </c>
    </row>
    <row r="116" spans="23:25" x14ac:dyDescent="0.25">
      <c r="W116">
        <v>0.78</v>
      </c>
      <c r="X116" s="17">
        <v>0.78</v>
      </c>
      <c r="Y116" s="6">
        <v>0</v>
      </c>
    </row>
    <row r="117" spans="23:25" x14ac:dyDescent="0.25">
      <c r="W117">
        <v>0.79</v>
      </c>
      <c r="X117" s="17">
        <v>0.79</v>
      </c>
      <c r="Y117" s="6">
        <v>0</v>
      </c>
    </row>
    <row r="118" spans="23:25" x14ac:dyDescent="0.25">
      <c r="W118">
        <v>0.8</v>
      </c>
      <c r="X118" s="17">
        <v>0.8</v>
      </c>
      <c r="Y118" s="6">
        <v>0</v>
      </c>
    </row>
    <row r="119" spans="23:25" x14ac:dyDescent="0.25">
      <c r="W119">
        <v>0.81</v>
      </c>
      <c r="X119" s="17">
        <v>0.81</v>
      </c>
      <c r="Y119" s="6">
        <v>0</v>
      </c>
    </row>
    <row r="120" spans="23:25" x14ac:dyDescent="0.25">
      <c r="W120">
        <v>0.82</v>
      </c>
      <c r="X120" s="17">
        <v>0.82</v>
      </c>
      <c r="Y120" s="6">
        <v>0</v>
      </c>
    </row>
    <row r="121" spans="23:25" x14ac:dyDescent="0.25">
      <c r="W121">
        <v>0.83</v>
      </c>
      <c r="X121" s="17">
        <v>0.83</v>
      </c>
      <c r="Y121" s="6">
        <v>0</v>
      </c>
    </row>
    <row r="122" spans="23:25" x14ac:dyDescent="0.25">
      <c r="W122">
        <v>0.84</v>
      </c>
      <c r="X122" s="17">
        <v>0.84</v>
      </c>
      <c r="Y122" s="6">
        <v>0</v>
      </c>
    </row>
    <row r="123" spans="23:25" x14ac:dyDescent="0.25">
      <c r="W123">
        <v>0.85</v>
      </c>
      <c r="X123" s="17">
        <v>0.85</v>
      </c>
      <c r="Y123" s="6">
        <v>0</v>
      </c>
    </row>
    <row r="124" spans="23:25" x14ac:dyDescent="0.25">
      <c r="W124">
        <v>0.86</v>
      </c>
      <c r="X124" s="17">
        <v>0.86</v>
      </c>
      <c r="Y124" s="6">
        <v>3</v>
      </c>
    </row>
    <row r="125" spans="23:25" x14ac:dyDescent="0.25">
      <c r="W125">
        <v>0.87</v>
      </c>
      <c r="X125" s="17">
        <v>0.87</v>
      </c>
      <c r="Y125" s="6">
        <v>0</v>
      </c>
    </row>
    <row r="126" spans="23:25" x14ac:dyDescent="0.25">
      <c r="W126">
        <v>0.88</v>
      </c>
      <c r="X126" s="17">
        <v>0.88</v>
      </c>
      <c r="Y126" s="6">
        <v>0</v>
      </c>
    </row>
    <row r="127" spans="23:25" x14ac:dyDescent="0.25">
      <c r="W127">
        <v>0.89</v>
      </c>
      <c r="X127" s="17">
        <v>0.89</v>
      </c>
      <c r="Y127" s="6">
        <v>0</v>
      </c>
    </row>
    <row r="128" spans="23:25" x14ac:dyDescent="0.25">
      <c r="W128">
        <v>0.9</v>
      </c>
      <c r="X128" s="17">
        <v>0.9</v>
      </c>
      <c r="Y128" s="6">
        <v>0</v>
      </c>
    </row>
    <row r="129" spans="23:25" x14ac:dyDescent="0.25">
      <c r="W129">
        <v>0.91</v>
      </c>
      <c r="X129" s="17">
        <v>0.91</v>
      </c>
      <c r="Y129" s="6">
        <v>0</v>
      </c>
    </row>
    <row r="130" spans="23:25" x14ac:dyDescent="0.25">
      <c r="W130">
        <v>0.92</v>
      </c>
      <c r="X130" s="17">
        <v>0.92</v>
      </c>
      <c r="Y130" s="6">
        <v>0</v>
      </c>
    </row>
    <row r="131" spans="23:25" x14ac:dyDescent="0.25">
      <c r="W131">
        <v>0.93</v>
      </c>
      <c r="X131" s="17">
        <v>0.93</v>
      </c>
      <c r="Y131" s="6">
        <v>0</v>
      </c>
    </row>
    <row r="132" spans="23:25" x14ac:dyDescent="0.25">
      <c r="W132">
        <v>0.94</v>
      </c>
      <c r="X132" s="17">
        <v>0.94</v>
      </c>
      <c r="Y132" s="6">
        <v>0</v>
      </c>
    </row>
    <row r="133" spans="23:25" x14ac:dyDescent="0.25">
      <c r="W133">
        <v>0.95</v>
      </c>
      <c r="X133" s="17">
        <v>0.95</v>
      </c>
      <c r="Y133" s="6">
        <v>0</v>
      </c>
    </row>
    <row r="134" spans="23:25" x14ac:dyDescent="0.25">
      <c r="W134">
        <v>0.96</v>
      </c>
      <c r="X134" s="17">
        <v>0.96</v>
      </c>
      <c r="Y134" s="6">
        <v>0</v>
      </c>
    </row>
    <row r="135" spans="23:25" x14ac:dyDescent="0.25">
      <c r="W135">
        <v>0.97</v>
      </c>
      <c r="X135" s="17">
        <v>0.97</v>
      </c>
      <c r="Y135" s="6">
        <v>0</v>
      </c>
    </row>
    <row r="136" spans="23:25" x14ac:dyDescent="0.25">
      <c r="W136">
        <v>0.98</v>
      </c>
      <c r="X136" s="17">
        <v>0.98</v>
      </c>
      <c r="Y136" s="6">
        <v>0</v>
      </c>
    </row>
    <row r="137" spans="23:25" x14ac:dyDescent="0.25">
      <c r="W137">
        <v>0.99</v>
      </c>
      <c r="X137" s="17">
        <v>0.99</v>
      </c>
      <c r="Y137" s="6">
        <v>0</v>
      </c>
    </row>
    <row r="138" spans="23:25" x14ac:dyDescent="0.25">
      <c r="W138">
        <v>1</v>
      </c>
      <c r="X138" s="17">
        <v>1</v>
      </c>
      <c r="Y138" s="6">
        <v>6</v>
      </c>
    </row>
    <row r="139" spans="23:25" ht="13.8" thickBot="1" x14ac:dyDescent="0.3">
      <c r="X139" s="7" t="s">
        <v>325</v>
      </c>
      <c r="Y139" s="7">
        <v>0</v>
      </c>
    </row>
  </sheetData>
  <sortState ref="A2:U73">
    <sortCondition ref="T2:T73"/>
  </sortState>
  <conditionalFormatting sqref="S2:S73">
    <cfRule type="cellIs" dxfId="0" priority="1" operator="greaterThan">
      <formula>0.75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workbookViewId="0"/>
  </sheetViews>
  <sheetFormatPr defaultRowHeight="13.2" x14ac:dyDescent="0.25"/>
  <cols>
    <col min="5" max="5" width="17.44140625" customWidth="1"/>
  </cols>
  <sheetData>
    <row r="2" spans="1:16" x14ac:dyDescent="0.25">
      <c r="A2" s="5" t="s">
        <v>298</v>
      </c>
      <c r="B2" s="5" t="s">
        <v>299</v>
      </c>
      <c r="C2" s="5" t="s">
        <v>300</v>
      </c>
      <c r="E2" t="s">
        <v>301</v>
      </c>
    </row>
    <row r="3" spans="1:16" x14ac:dyDescent="0.25">
      <c r="A3" s="4">
        <v>0</v>
      </c>
      <c r="B3" s="4">
        <v>0.5</v>
      </c>
      <c r="C3" s="4">
        <v>1</v>
      </c>
      <c r="N3" s="5" t="s">
        <v>318</v>
      </c>
    </row>
    <row r="4" spans="1:16" ht="13.8" thickBot="1" x14ac:dyDescent="0.3">
      <c r="A4" s="4">
        <v>1</v>
      </c>
      <c r="B4" s="4">
        <v>0</v>
      </c>
      <c r="C4" s="4">
        <v>0.5</v>
      </c>
      <c r="E4" t="s">
        <v>302</v>
      </c>
      <c r="L4" s="9"/>
      <c r="N4" s="5" t="s">
        <v>298</v>
      </c>
      <c r="O4" s="5" t="s">
        <v>299</v>
      </c>
      <c r="P4" s="5" t="s">
        <v>300</v>
      </c>
    </row>
    <row r="5" spans="1:16" x14ac:dyDescent="0.25">
      <c r="A5" s="4">
        <v>0.5</v>
      </c>
      <c r="B5" s="4">
        <v>0.5</v>
      </c>
      <c r="C5" s="4">
        <v>0.5</v>
      </c>
      <c r="E5" s="8" t="s">
        <v>303</v>
      </c>
      <c r="F5" s="8" t="s">
        <v>304</v>
      </c>
      <c r="G5" s="8" t="s">
        <v>305</v>
      </c>
      <c r="H5" s="8" t="s">
        <v>306</v>
      </c>
      <c r="I5" s="8" t="s">
        <v>307</v>
      </c>
      <c r="J5" s="9" t="s">
        <v>317</v>
      </c>
      <c r="K5" s="9" t="s">
        <v>321</v>
      </c>
      <c r="M5" s="9" t="s">
        <v>319</v>
      </c>
      <c r="N5">
        <f>N7+N8</f>
        <v>0.53457628971124582</v>
      </c>
      <c r="O5">
        <f t="shared" ref="O5:P5" si="0">O7+O8</f>
        <v>0.57358941973012767</v>
      </c>
      <c r="P5">
        <f t="shared" si="0"/>
        <v>0.57469334724127719</v>
      </c>
    </row>
    <row r="6" spans="1:16" x14ac:dyDescent="0.25">
      <c r="A6" s="4">
        <v>0.5</v>
      </c>
      <c r="B6" s="4">
        <v>0.5</v>
      </c>
      <c r="C6" s="4">
        <v>0</v>
      </c>
      <c r="E6" s="6" t="s">
        <v>328</v>
      </c>
      <c r="F6" s="6">
        <v>20</v>
      </c>
      <c r="G6" s="6">
        <v>9.424603174603174</v>
      </c>
      <c r="H6" s="6">
        <v>0.47123015873015872</v>
      </c>
      <c r="I6" s="6">
        <v>8.0254646205460842E-2</v>
      </c>
      <c r="J6">
        <f>SQRT(I6)</f>
        <v>0.28329250997063238</v>
      </c>
      <c r="K6">
        <f>J6/SQRT(F6)</f>
        <v>6.3346130981087087E-2</v>
      </c>
      <c r="M6" s="9" t="s">
        <v>320</v>
      </c>
      <c r="N6">
        <f>N7-N8</f>
        <v>0.40788402774907162</v>
      </c>
      <c r="O6">
        <f t="shared" ref="O6:P6" si="1">O7-O8</f>
        <v>0.49069629455558639</v>
      </c>
      <c r="P6">
        <f t="shared" si="1"/>
        <v>0.44497240367447372</v>
      </c>
    </row>
    <row r="7" spans="1:16" x14ac:dyDescent="0.25">
      <c r="A7" s="4">
        <v>0</v>
      </c>
      <c r="B7" s="4">
        <v>0.5</v>
      </c>
      <c r="C7" s="4">
        <v>0.5</v>
      </c>
      <c r="E7" s="6" t="s">
        <v>329</v>
      </c>
      <c r="F7" s="6">
        <v>36</v>
      </c>
      <c r="G7" s="6">
        <v>19.157142857142855</v>
      </c>
      <c r="H7" s="6">
        <v>0.53214285714285703</v>
      </c>
      <c r="I7" s="6">
        <v>6.1841431810819615E-2</v>
      </c>
      <c r="J7">
        <f t="shared" ref="J7:J8" si="2">SQRT(I7)</f>
        <v>0.24867937552362401</v>
      </c>
      <c r="K7">
        <f t="shared" ref="K7:K8" si="3">J7/SQRT(F7)</f>
        <v>4.1446562587270669E-2</v>
      </c>
      <c r="M7" s="9" t="s">
        <v>306</v>
      </c>
      <c r="N7">
        <v>0.47123015873015872</v>
      </c>
      <c r="O7">
        <v>0.53214285714285703</v>
      </c>
      <c r="P7">
        <v>0.50983287545787548</v>
      </c>
    </row>
    <row r="8" spans="1:16" ht="13.8" thickBot="1" x14ac:dyDescent="0.3">
      <c r="A8" s="4">
        <v>0</v>
      </c>
      <c r="B8" s="4">
        <v>0.5</v>
      </c>
      <c r="C8" s="4">
        <v>0.33333333333333331</v>
      </c>
      <c r="E8" s="7" t="s">
        <v>330</v>
      </c>
      <c r="F8" s="7">
        <v>16</v>
      </c>
      <c r="G8" s="7">
        <v>8.1573260073260077</v>
      </c>
      <c r="H8" s="7">
        <v>0.50983287545787548</v>
      </c>
      <c r="I8" s="7">
        <v>6.7310092799447274E-2</v>
      </c>
      <c r="J8">
        <f t="shared" si="2"/>
        <v>0.259441887133607</v>
      </c>
      <c r="K8">
        <f t="shared" si="3"/>
        <v>6.4860471783401749E-2</v>
      </c>
      <c r="M8" s="9" t="s">
        <v>321</v>
      </c>
      <c r="N8">
        <v>6.3346130981087087E-2</v>
      </c>
      <c r="O8">
        <v>4.1446562587270669E-2</v>
      </c>
      <c r="P8">
        <v>6.4860471783401749E-2</v>
      </c>
    </row>
    <row r="9" spans="1:16" x14ac:dyDescent="0.25">
      <c r="A9" s="4">
        <v>0.5</v>
      </c>
      <c r="B9" s="4">
        <v>0.5</v>
      </c>
      <c r="C9" s="4">
        <v>0.33333333333333331</v>
      </c>
    </row>
    <row r="10" spans="1:16" x14ac:dyDescent="0.25">
      <c r="A10" s="4">
        <v>0.66666666666666663</v>
      </c>
      <c r="B10" s="4">
        <v>0.5</v>
      </c>
      <c r="C10" s="4">
        <v>0.66666666666666663</v>
      </c>
    </row>
    <row r="11" spans="1:16" ht="13.8" thickBot="1" x14ac:dyDescent="0.3">
      <c r="A11" s="4">
        <v>0.5</v>
      </c>
      <c r="B11" s="4">
        <v>0.5</v>
      </c>
      <c r="C11" s="4">
        <v>0.33333333333333331</v>
      </c>
      <c r="E11" t="s">
        <v>308</v>
      </c>
    </row>
    <row r="12" spans="1:16" x14ac:dyDescent="0.25">
      <c r="A12" s="4">
        <v>0.5</v>
      </c>
      <c r="B12" s="4">
        <v>0</v>
      </c>
      <c r="C12" s="4">
        <v>0.5</v>
      </c>
      <c r="E12" s="8" t="s">
        <v>309</v>
      </c>
      <c r="F12" s="8" t="s">
        <v>300</v>
      </c>
      <c r="G12" s="8" t="s">
        <v>310</v>
      </c>
      <c r="H12" s="8" t="s">
        <v>311</v>
      </c>
      <c r="I12" s="8" t="s">
        <v>79</v>
      </c>
      <c r="J12" s="8" t="s">
        <v>312</v>
      </c>
      <c r="K12" s="8" t="s">
        <v>313</v>
      </c>
    </row>
    <row r="13" spans="1:16" x14ac:dyDescent="0.25">
      <c r="A13" s="4">
        <v>0.5</v>
      </c>
      <c r="B13" s="4">
        <v>0</v>
      </c>
      <c r="C13" s="4">
        <v>1</v>
      </c>
      <c r="E13" s="6" t="s">
        <v>314</v>
      </c>
      <c r="F13" s="6">
        <v>4.7708427158149824E-2</v>
      </c>
      <c r="G13" s="6">
        <v>2</v>
      </c>
      <c r="H13" s="6">
        <v>2.3854213579074912E-2</v>
      </c>
      <c r="I13" s="6">
        <v>0.35027917208364467</v>
      </c>
      <c r="J13" s="6">
        <v>0.70573679573202774</v>
      </c>
      <c r="K13" s="6">
        <v>3.1296439825710447</v>
      </c>
    </row>
    <row r="14" spans="1:16" x14ac:dyDescent="0.25">
      <c r="A14" s="4">
        <v>0.5714285714285714</v>
      </c>
      <c r="B14" s="4">
        <v>0.5</v>
      </c>
      <c r="C14" s="4">
        <v>0.5</v>
      </c>
      <c r="E14" s="6" t="s">
        <v>315</v>
      </c>
      <c r="F14" s="6">
        <v>4.6989397832741471</v>
      </c>
      <c r="G14" s="6">
        <v>69</v>
      </c>
      <c r="H14" s="6">
        <v>6.8100576569190538E-2</v>
      </c>
      <c r="I14" s="6"/>
      <c r="J14" s="6"/>
      <c r="K14" s="6"/>
    </row>
    <row r="15" spans="1:16" x14ac:dyDescent="0.25">
      <c r="A15" s="4">
        <v>0.8571428571428571</v>
      </c>
      <c r="B15" s="4">
        <v>0.5</v>
      </c>
      <c r="C15" s="4">
        <v>0.25</v>
      </c>
      <c r="E15" s="6"/>
      <c r="F15" s="6"/>
      <c r="G15" s="6"/>
      <c r="H15" s="6"/>
      <c r="I15" s="6"/>
      <c r="J15" s="6"/>
      <c r="K15" s="6"/>
    </row>
    <row r="16" spans="1:16" ht="13.8" thickBot="1" x14ac:dyDescent="0.3">
      <c r="A16" s="4">
        <v>0.125</v>
      </c>
      <c r="B16" s="4">
        <v>0.66666666666666663</v>
      </c>
      <c r="C16" s="4">
        <v>0.4</v>
      </c>
      <c r="E16" s="7" t="s">
        <v>316</v>
      </c>
      <c r="F16" s="7">
        <v>4.7466482104322969</v>
      </c>
      <c r="G16" s="7">
        <v>71</v>
      </c>
      <c r="H16" s="7"/>
      <c r="I16" s="7"/>
      <c r="J16" s="7"/>
      <c r="K16" s="7"/>
    </row>
    <row r="17" spans="1:3" x14ac:dyDescent="0.25">
      <c r="A17" s="4">
        <v>0.625</v>
      </c>
      <c r="B17" s="4">
        <v>0.66666666666666663</v>
      </c>
      <c r="C17" s="4">
        <v>0.5714285714285714</v>
      </c>
    </row>
    <row r="18" spans="1:3" x14ac:dyDescent="0.25">
      <c r="A18" s="4">
        <v>0.5</v>
      </c>
      <c r="B18" s="4">
        <v>0.33333333333333331</v>
      </c>
      <c r="C18" s="4">
        <v>0.76923076923076927</v>
      </c>
    </row>
    <row r="19" spans="1:3" x14ac:dyDescent="0.25">
      <c r="A19" s="4">
        <v>0.22222222222222221</v>
      </c>
      <c r="B19" s="4">
        <v>0</v>
      </c>
      <c r="C19" s="4"/>
    </row>
    <row r="20" spans="1:3" x14ac:dyDescent="0.25">
      <c r="A20" s="4">
        <v>0.4</v>
      </c>
      <c r="B20" s="4">
        <v>1</v>
      </c>
      <c r="C20" s="4"/>
    </row>
    <row r="21" spans="1:3" x14ac:dyDescent="0.25">
      <c r="A21" s="4">
        <v>0.6</v>
      </c>
      <c r="B21" s="4">
        <v>1</v>
      </c>
      <c r="C21" s="4"/>
    </row>
    <row r="22" spans="1:3" x14ac:dyDescent="0.25">
      <c r="A22" s="4">
        <v>0.8571428571428571</v>
      </c>
      <c r="B22" s="4">
        <v>0.66666666666666663</v>
      </c>
    </row>
    <row r="23" spans="1:3" x14ac:dyDescent="0.25">
      <c r="A23" s="4"/>
      <c r="B23" s="4">
        <v>1</v>
      </c>
    </row>
    <row r="24" spans="1:3" x14ac:dyDescent="0.25">
      <c r="A24" s="4"/>
      <c r="B24" s="4">
        <v>0.5</v>
      </c>
    </row>
    <row r="25" spans="1:3" x14ac:dyDescent="0.25">
      <c r="A25" s="4"/>
      <c r="B25" s="4">
        <v>0.5</v>
      </c>
    </row>
    <row r="26" spans="1:3" x14ac:dyDescent="0.25">
      <c r="A26" s="4"/>
      <c r="B26" s="4">
        <v>0.5</v>
      </c>
    </row>
    <row r="27" spans="1:3" x14ac:dyDescent="0.25">
      <c r="A27" s="4"/>
      <c r="B27" s="4">
        <v>0.5</v>
      </c>
    </row>
    <row r="28" spans="1:3" x14ac:dyDescent="0.25">
      <c r="A28" s="4"/>
      <c r="B28" s="4">
        <v>0.6</v>
      </c>
    </row>
    <row r="29" spans="1:3" x14ac:dyDescent="0.25">
      <c r="A29" s="4"/>
      <c r="B29" s="4">
        <v>0.6</v>
      </c>
    </row>
    <row r="30" spans="1:3" x14ac:dyDescent="0.25">
      <c r="B30" s="4">
        <v>0.6</v>
      </c>
    </row>
    <row r="31" spans="1:3" x14ac:dyDescent="0.25">
      <c r="B31" s="4">
        <v>0.6</v>
      </c>
    </row>
    <row r="32" spans="1:3" x14ac:dyDescent="0.25">
      <c r="B32" s="4">
        <v>0.4</v>
      </c>
    </row>
    <row r="33" spans="2:2" x14ac:dyDescent="0.25">
      <c r="B33" s="4">
        <v>0.5714285714285714</v>
      </c>
    </row>
    <row r="34" spans="2:2" x14ac:dyDescent="0.25">
      <c r="B34" s="4">
        <v>0.8571428571428571</v>
      </c>
    </row>
    <row r="35" spans="2:2" x14ac:dyDescent="0.25">
      <c r="B35" s="4">
        <v>0.75</v>
      </c>
    </row>
    <row r="36" spans="2:2" x14ac:dyDescent="0.25">
      <c r="B36" s="4">
        <v>0.75</v>
      </c>
    </row>
    <row r="37" spans="2:2" x14ac:dyDescent="0.25">
      <c r="B37" s="4">
        <v>0.66666666666666663</v>
      </c>
    </row>
    <row r="38" spans="2:2" x14ac:dyDescent="0.25">
      <c r="B38" s="4">
        <v>0.42857142857142855</v>
      </c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Originale</vt:lpstr>
      <vt:lpstr>Analisi Originale</vt:lpstr>
      <vt:lpstr>ConScarto</vt:lpstr>
      <vt:lpstr>Analisi ConScarto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Roncoli</dc:creator>
  <cp:lastModifiedBy>Angelo Farina</cp:lastModifiedBy>
  <cp:lastPrinted>2016-09-28T13:04:53Z</cp:lastPrinted>
  <dcterms:created xsi:type="dcterms:W3CDTF">2016-09-28T11:09:06Z</dcterms:created>
  <dcterms:modified xsi:type="dcterms:W3CDTF">2017-09-23T12:39:54Z</dcterms:modified>
</cp:coreProperties>
</file>