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8484" windowHeight="6528" activeTab="0"/>
  </bookViews>
  <sheets>
    <sheet name="Calcoli" sheetId="1" r:id="rId1"/>
    <sheet name="CR_Sfera" sheetId="2" r:id="rId2"/>
    <sheet name="Moody - Cr sfera e cilindro" sheetId="3" r:id="rId3"/>
    <sheet name="Sheet2" sheetId="4" r:id="rId4"/>
    <sheet name="Sheet3" sheetId="5" r:id="rId5"/>
  </sheets>
  <externalReferences>
    <externalReference r:id="rId8"/>
    <externalReference r:id="rId9"/>
  </externalReferences>
  <definedNames>
    <definedName name="Dab">'Calcoli'!$B$22</definedName>
    <definedName name="densità">#REF!</definedName>
    <definedName name="DG_1">'Calcoli'!$B$32</definedName>
    <definedName name="diametro">#REF!</definedName>
    <definedName name="Diniz">'Calcoli'!$B$3</definedName>
    <definedName name="g">'Calcoli'!$B$5</definedName>
    <definedName name="hm">'Calcoli'!$B$23</definedName>
    <definedName name="hm_1">'Calcoli'!$B$41</definedName>
    <definedName name="Lunghezza">#REF!</definedName>
    <definedName name="Mg">'Calcoli'!$B$26</definedName>
    <definedName name="Mpunto">'Calcoli'!$B$24</definedName>
    <definedName name="Ni_Aria">'Calcoli'!$B$6</definedName>
    <definedName name="OLE_LINK1_8">'[2]Fluidodinamica 2'!#REF!</definedName>
    <definedName name="pressione">#REF!</definedName>
    <definedName name="psat">'Calcoli'!$B$17</definedName>
    <definedName name="Re">'Calcoli'!$J$12</definedName>
    <definedName name="Re1">'Calcoli'!$J$35</definedName>
    <definedName name="reinolds">#REF!</definedName>
    <definedName name="Ren">#REF!</definedName>
    <definedName name="Rhog">'Calcoli'!$B$7</definedName>
    <definedName name="RHOinf">'Calcoli'!$B$4</definedName>
    <definedName name="Rhovp">'Calcoli'!$B$18</definedName>
    <definedName name="S">'Calcoli'!$B$19</definedName>
    <definedName name="S_1">'Calcoli'!$B$39</definedName>
    <definedName name="Sc">'Calcoli'!$B$20</definedName>
    <definedName name="Sh">'Calcoli'!$B$21</definedName>
    <definedName name="Sh1">'Calcoli'!$B$40</definedName>
    <definedName name="Tb">'Calcoli'!$B$16</definedName>
    <definedName name="velocità">#REF!</definedName>
  </definedNames>
  <calcPr fullCalcOnLoad="1"/>
</workbook>
</file>

<file path=xl/comments3.xml><?xml version="1.0" encoding="utf-8"?>
<comments xmlns="http://schemas.openxmlformats.org/spreadsheetml/2006/main">
  <authors>
    <author>Matteo</author>
  </authors>
  <commentList>
    <comment ref="B4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Numero di Reynolds</t>
        </r>
      </text>
    </comment>
    <comment ref="C4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Coefficiente di resistenza</t>
        </r>
      </text>
    </comment>
    <comment ref="E4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Numero di Reynolds</t>
        </r>
      </text>
    </comment>
    <comment ref="F4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Coefficiente di resistenza</t>
        </r>
      </text>
    </comment>
  </commentList>
</comments>
</file>

<file path=xl/sharedStrings.xml><?xml version="1.0" encoding="utf-8"?>
<sst xmlns="http://schemas.openxmlformats.org/spreadsheetml/2006/main" count="73" uniqueCount="52">
  <si>
    <t>Soluzione del problema della goccia che cade</t>
  </si>
  <si>
    <t>D iniz =</t>
  </si>
  <si>
    <t>m</t>
  </si>
  <si>
    <t>Rho inf =</t>
  </si>
  <si>
    <t>kg/mc</t>
  </si>
  <si>
    <t>V goccia =</t>
  </si>
  <si>
    <t>mc</t>
  </si>
  <si>
    <t>g =</t>
  </si>
  <si>
    <t>m/s^2</t>
  </si>
  <si>
    <t>Cilindri</t>
  </si>
  <si>
    <t>Sfere</t>
  </si>
  <si>
    <t>Re</t>
  </si>
  <si>
    <t>Cr</t>
  </si>
  <si>
    <t>DIAGRAMMA DI MOODY</t>
  </si>
  <si>
    <t>Numero di Reynolds</t>
  </si>
  <si>
    <t>Rugosità relativa ε/D</t>
  </si>
  <si>
    <t>v tent =</t>
  </si>
  <si>
    <t>m/s</t>
  </si>
  <si>
    <t>Re =</t>
  </si>
  <si>
    <t>Ni Aria =</t>
  </si>
  <si>
    <t>mq/s</t>
  </si>
  <si>
    <t>Cr =</t>
  </si>
  <si>
    <t>Re tent</t>
  </si>
  <si>
    <t>Cr tent</t>
  </si>
  <si>
    <t>v =</t>
  </si>
  <si>
    <t>Rho g =</t>
  </si>
  <si>
    <t>T bb =</t>
  </si>
  <si>
    <t>°C</t>
  </si>
  <si>
    <t>Pa</t>
  </si>
  <si>
    <t>ps(Tbb) =</t>
  </si>
  <si>
    <t>Rho,v,p =</t>
  </si>
  <si>
    <t>S goccia =</t>
  </si>
  <si>
    <t>mq</t>
  </si>
  <si>
    <t>Sh =</t>
  </si>
  <si>
    <t>Sc =</t>
  </si>
  <si>
    <t>Dab =</t>
  </si>
  <si>
    <t>hm =</t>
  </si>
  <si>
    <t>Mpunto =</t>
  </si>
  <si>
    <t>kg/s</t>
  </si>
  <si>
    <t>Mgoccia =</t>
  </si>
  <si>
    <t>kg</t>
  </si>
  <si>
    <t>Tau =</t>
  </si>
  <si>
    <t>s</t>
  </si>
  <si>
    <t>SBAGLIATO !</t>
  </si>
  <si>
    <t>Dopo 1s</t>
  </si>
  <si>
    <t>Mg(1s) =</t>
  </si>
  <si>
    <t>V(1s) =</t>
  </si>
  <si>
    <t>Dg(1s) =</t>
  </si>
  <si>
    <t>hm1 =</t>
  </si>
  <si>
    <t>S_1s =</t>
  </si>
  <si>
    <t>Sh_1s =</t>
  </si>
  <si>
    <t>Mg(2s) =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</si>
</sst>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€&quot;\ * #,##0_-;\-&quot;€&quot;\ * #,##0_-;_-&quot;€&quot;\ * &quot;-&quot;_-;_-@_-"/>
    <numFmt numFmtId="165" formatCode="_-&quot;€&quot;\ * #,##0.00_-;\-&quot;€&quot;\ * #,##0.00_-;_-&quot;€&quot;\ * &quot;-&quot;??_-;_-@_-"/>
    <numFmt numFmtId="166" formatCode="0.0000"/>
    <numFmt numFmtId="167" formatCode="0.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000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"/>
      <family val="0"/>
    </font>
    <font>
      <b/>
      <sz val="12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167" fontId="0" fillId="3" borderId="7" xfId="0" applyNumberFormat="1" applyFill="1" applyBorder="1" applyAlignment="1">
      <alignment/>
    </xf>
    <xf numFmtId="0" fontId="1" fillId="0" borderId="3" xfId="0" applyFont="1" applyBorder="1" applyAlignment="1">
      <alignment horizontal="center" vertical="center" textRotation="90"/>
    </xf>
    <xf numFmtId="0" fontId="0" fillId="0" borderId="8" xfId="0" applyBorder="1" applyAlignment="1">
      <alignment/>
    </xf>
    <xf numFmtId="0" fontId="0" fillId="4" borderId="9" xfId="0" applyFill="1" applyBorder="1" applyAlignment="1">
      <alignment/>
    </xf>
    <xf numFmtId="0" fontId="0" fillId="4" borderId="7" xfId="0" applyFill="1" applyBorder="1" applyAlignment="1">
      <alignment/>
    </xf>
    <xf numFmtId="0" fontId="0" fillId="0" borderId="10" xfId="0" applyFill="1" applyBorder="1" applyAlignment="1">
      <alignment/>
    </xf>
    <xf numFmtId="167" fontId="0" fillId="3" borderId="11" xfId="0" applyNumberFormat="1" applyFill="1" applyBorder="1" applyAlignment="1">
      <alignment/>
    </xf>
    <xf numFmtId="0" fontId="1" fillId="0" borderId="12" xfId="0" applyFont="1" applyBorder="1" applyAlignment="1">
      <alignment horizontal="center" vertical="center" textRotation="90"/>
    </xf>
    <xf numFmtId="0" fontId="0" fillId="4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5" xfId="0" applyFont="1" applyBorder="1" applyAlignment="1">
      <alignment horizontal="center" vertical="center" textRotation="90"/>
    </xf>
    <xf numFmtId="0" fontId="0" fillId="4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167" fontId="0" fillId="3" borderId="17" xfId="0" applyNumberFormat="1" applyFill="1" applyBorder="1" applyAlignment="1">
      <alignment/>
    </xf>
    <xf numFmtId="11" fontId="0" fillId="0" borderId="0" xfId="0" applyNumberFormat="1" applyAlignment="1">
      <alignment/>
    </xf>
    <xf numFmtId="0" fontId="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 Sfera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'Moody - Cr sfera e cilindro'!$E$6:$E$799</c:f>
              <c:numCache>
                <c:ptCount val="794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</c:v>
                </c:pt>
                <c:pt idx="5">
                  <c:v>0.15000000000000002</c:v>
                </c:pt>
                <c:pt idx="6">
                  <c:v>0.16000000000000003</c:v>
                </c:pt>
                <c:pt idx="7">
                  <c:v>0.17000000000000004</c:v>
                </c:pt>
                <c:pt idx="8">
                  <c:v>0.18000000000000005</c:v>
                </c:pt>
                <c:pt idx="9">
                  <c:v>0.19000000000000006</c:v>
                </c:pt>
                <c:pt idx="10">
                  <c:v>0.20000000000000007</c:v>
                </c:pt>
                <c:pt idx="11">
                  <c:v>0.21000000000000008</c:v>
                </c:pt>
                <c:pt idx="12">
                  <c:v>0.22000000000000008</c:v>
                </c:pt>
                <c:pt idx="13">
                  <c:v>0.2300000000000001</c:v>
                </c:pt>
                <c:pt idx="14">
                  <c:v>0.2400000000000001</c:v>
                </c:pt>
                <c:pt idx="15">
                  <c:v>0.2500000000000001</c:v>
                </c:pt>
                <c:pt idx="16">
                  <c:v>0.2600000000000001</c:v>
                </c:pt>
                <c:pt idx="17">
                  <c:v>0.27000000000000013</c:v>
                </c:pt>
                <c:pt idx="18">
                  <c:v>0.28</c:v>
                </c:pt>
                <c:pt idx="19">
                  <c:v>0.29000000000000004</c:v>
                </c:pt>
                <c:pt idx="20">
                  <c:v>0.30000000000000004</c:v>
                </c:pt>
                <c:pt idx="21">
                  <c:v>0.31000000000000005</c:v>
                </c:pt>
                <c:pt idx="22">
                  <c:v>0.32000000000000006</c:v>
                </c:pt>
                <c:pt idx="23">
                  <c:v>0.33000000000000007</c:v>
                </c:pt>
                <c:pt idx="24">
                  <c:v>0.3400000000000001</c:v>
                </c:pt>
                <c:pt idx="25">
                  <c:v>0.3500000000000001</c:v>
                </c:pt>
                <c:pt idx="26">
                  <c:v>0.3600000000000001</c:v>
                </c:pt>
                <c:pt idx="27">
                  <c:v>0.3700000000000001</c:v>
                </c:pt>
                <c:pt idx="28">
                  <c:v>0.3800000000000001</c:v>
                </c:pt>
                <c:pt idx="29">
                  <c:v>0.3900000000000001</c:v>
                </c:pt>
                <c:pt idx="30">
                  <c:v>0.40000000000000013</c:v>
                </c:pt>
                <c:pt idx="31">
                  <c:v>0.41000000000000014</c:v>
                </c:pt>
                <c:pt idx="32">
                  <c:v>0.42000000000000015</c:v>
                </c:pt>
                <c:pt idx="33">
                  <c:v>0.43000000000000016</c:v>
                </c:pt>
                <c:pt idx="34">
                  <c:v>0.44000000000000017</c:v>
                </c:pt>
                <c:pt idx="35">
                  <c:v>0.4500000000000002</c:v>
                </c:pt>
                <c:pt idx="36">
                  <c:v>0.46</c:v>
                </c:pt>
                <c:pt idx="37">
                  <c:v>0.47000000000000003</c:v>
                </c:pt>
                <c:pt idx="38">
                  <c:v>0.48000000000000004</c:v>
                </c:pt>
                <c:pt idx="39">
                  <c:v>0.49000000000000005</c:v>
                </c:pt>
                <c:pt idx="40">
                  <c:v>0.5</c:v>
                </c:pt>
                <c:pt idx="41">
                  <c:v>0.51</c:v>
                </c:pt>
                <c:pt idx="42">
                  <c:v>0.52</c:v>
                </c:pt>
                <c:pt idx="43">
                  <c:v>0.53</c:v>
                </c:pt>
                <c:pt idx="44">
                  <c:v>0.54</c:v>
                </c:pt>
                <c:pt idx="45">
                  <c:v>0.55</c:v>
                </c:pt>
                <c:pt idx="46">
                  <c:v>0.56</c:v>
                </c:pt>
                <c:pt idx="47">
                  <c:v>0.5700000000000001</c:v>
                </c:pt>
                <c:pt idx="48">
                  <c:v>0.5800000000000001</c:v>
                </c:pt>
                <c:pt idx="49">
                  <c:v>0.5900000000000001</c:v>
                </c:pt>
                <c:pt idx="50">
                  <c:v>0.6000000000000001</c:v>
                </c:pt>
                <c:pt idx="51">
                  <c:v>0.6100000000000001</c:v>
                </c:pt>
                <c:pt idx="52">
                  <c:v>0.6200000000000001</c:v>
                </c:pt>
                <c:pt idx="53">
                  <c:v>0.6300000000000001</c:v>
                </c:pt>
                <c:pt idx="54">
                  <c:v>0.64</c:v>
                </c:pt>
                <c:pt idx="55">
                  <c:v>0.65</c:v>
                </c:pt>
                <c:pt idx="56">
                  <c:v>0.66</c:v>
                </c:pt>
                <c:pt idx="57">
                  <c:v>0.67</c:v>
                </c:pt>
                <c:pt idx="58">
                  <c:v>0.68</c:v>
                </c:pt>
                <c:pt idx="59">
                  <c:v>0.6900000000000001</c:v>
                </c:pt>
                <c:pt idx="60">
                  <c:v>0.7000000000000001</c:v>
                </c:pt>
                <c:pt idx="61">
                  <c:v>0.7100000000000001</c:v>
                </c:pt>
                <c:pt idx="62">
                  <c:v>0.7200000000000001</c:v>
                </c:pt>
                <c:pt idx="63">
                  <c:v>0.7300000000000001</c:v>
                </c:pt>
                <c:pt idx="64">
                  <c:v>0.7400000000000001</c:v>
                </c:pt>
                <c:pt idx="65">
                  <c:v>0.7500000000000001</c:v>
                </c:pt>
                <c:pt idx="66">
                  <c:v>0.7600000000000001</c:v>
                </c:pt>
                <c:pt idx="67">
                  <c:v>0.7700000000000001</c:v>
                </c:pt>
                <c:pt idx="68">
                  <c:v>0.7800000000000001</c:v>
                </c:pt>
                <c:pt idx="69">
                  <c:v>0.7900000000000001</c:v>
                </c:pt>
                <c:pt idx="70">
                  <c:v>0.8000000000000002</c:v>
                </c:pt>
                <c:pt idx="71">
                  <c:v>0.8100000000000002</c:v>
                </c:pt>
                <c:pt idx="72">
                  <c:v>0.82</c:v>
                </c:pt>
                <c:pt idx="73">
                  <c:v>0.83</c:v>
                </c:pt>
                <c:pt idx="74">
                  <c:v>0.84</c:v>
                </c:pt>
                <c:pt idx="75">
                  <c:v>0.85</c:v>
                </c:pt>
                <c:pt idx="76">
                  <c:v>0.86</c:v>
                </c:pt>
                <c:pt idx="77">
                  <c:v>0.87</c:v>
                </c:pt>
                <c:pt idx="78">
                  <c:v>0.88</c:v>
                </c:pt>
                <c:pt idx="79">
                  <c:v>0.89</c:v>
                </c:pt>
                <c:pt idx="80">
                  <c:v>0.9</c:v>
                </c:pt>
                <c:pt idx="81">
                  <c:v>0.91</c:v>
                </c:pt>
                <c:pt idx="82">
                  <c:v>0.92</c:v>
                </c:pt>
                <c:pt idx="83">
                  <c:v>0.93</c:v>
                </c:pt>
                <c:pt idx="84">
                  <c:v>0.9400000000000001</c:v>
                </c:pt>
                <c:pt idx="85">
                  <c:v>0.9500000000000001</c:v>
                </c:pt>
                <c:pt idx="86">
                  <c:v>0.9600000000000001</c:v>
                </c:pt>
                <c:pt idx="87">
                  <c:v>0.9700000000000001</c:v>
                </c:pt>
                <c:pt idx="88">
                  <c:v>0.9800000000000001</c:v>
                </c:pt>
                <c:pt idx="89">
                  <c:v>0.9900000000000001</c:v>
                </c:pt>
                <c:pt idx="90">
                  <c:v>1</c:v>
                </c:pt>
                <c:pt idx="91">
                  <c:v>1.1</c:v>
                </c:pt>
                <c:pt idx="92">
                  <c:v>1.2000000000000002</c:v>
                </c:pt>
                <c:pt idx="93">
                  <c:v>1.3000000000000003</c:v>
                </c:pt>
                <c:pt idx="94">
                  <c:v>1.4000000000000004</c:v>
                </c:pt>
                <c:pt idx="95">
                  <c:v>1.5000000000000004</c:v>
                </c:pt>
                <c:pt idx="96">
                  <c:v>1.6000000000000005</c:v>
                </c:pt>
                <c:pt idx="97">
                  <c:v>1.7000000000000006</c:v>
                </c:pt>
                <c:pt idx="98">
                  <c:v>1.8000000000000007</c:v>
                </c:pt>
                <c:pt idx="99">
                  <c:v>1.9000000000000008</c:v>
                </c:pt>
                <c:pt idx="100">
                  <c:v>2.000000000000001</c:v>
                </c:pt>
                <c:pt idx="101">
                  <c:v>2.100000000000001</c:v>
                </c:pt>
                <c:pt idx="102">
                  <c:v>2.200000000000001</c:v>
                </c:pt>
                <c:pt idx="103">
                  <c:v>2.300000000000001</c:v>
                </c:pt>
                <c:pt idx="104">
                  <c:v>2.4000000000000012</c:v>
                </c:pt>
                <c:pt idx="105">
                  <c:v>2.5000000000000013</c:v>
                </c:pt>
                <c:pt idx="106">
                  <c:v>2.6000000000000014</c:v>
                </c:pt>
                <c:pt idx="107">
                  <c:v>2.7000000000000015</c:v>
                </c:pt>
                <c:pt idx="108">
                  <c:v>2.8000000000000003</c:v>
                </c:pt>
                <c:pt idx="109">
                  <c:v>2.9000000000000004</c:v>
                </c:pt>
                <c:pt idx="110">
                  <c:v>3.0000000000000004</c:v>
                </c:pt>
                <c:pt idx="111">
                  <c:v>3.1000000000000005</c:v>
                </c:pt>
                <c:pt idx="112">
                  <c:v>3.2000000000000006</c:v>
                </c:pt>
                <c:pt idx="113">
                  <c:v>3.3000000000000007</c:v>
                </c:pt>
                <c:pt idx="114">
                  <c:v>3.400000000000001</c:v>
                </c:pt>
                <c:pt idx="115">
                  <c:v>3.500000000000001</c:v>
                </c:pt>
                <c:pt idx="116">
                  <c:v>3.600000000000001</c:v>
                </c:pt>
                <c:pt idx="117">
                  <c:v>3.700000000000001</c:v>
                </c:pt>
                <c:pt idx="118">
                  <c:v>3.800000000000001</c:v>
                </c:pt>
                <c:pt idx="119">
                  <c:v>3.9000000000000012</c:v>
                </c:pt>
                <c:pt idx="120">
                  <c:v>4.000000000000001</c:v>
                </c:pt>
                <c:pt idx="121">
                  <c:v>4.1000000000000005</c:v>
                </c:pt>
                <c:pt idx="122">
                  <c:v>4.2</c:v>
                </c:pt>
                <c:pt idx="123">
                  <c:v>4.3</c:v>
                </c:pt>
                <c:pt idx="124">
                  <c:v>4.3999999999999995</c:v>
                </c:pt>
                <c:pt idx="125">
                  <c:v>4.499999999999999</c:v>
                </c:pt>
                <c:pt idx="126">
                  <c:v>4.6000000000000005</c:v>
                </c:pt>
                <c:pt idx="127">
                  <c:v>4.7</c:v>
                </c:pt>
                <c:pt idx="128">
                  <c:v>4.8</c:v>
                </c:pt>
                <c:pt idx="129">
                  <c:v>4.8999999999999995</c:v>
                </c:pt>
                <c:pt idx="130">
                  <c:v>4.999999999999999</c:v>
                </c:pt>
                <c:pt idx="131">
                  <c:v>5.099999999999999</c:v>
                </c:pt>
                <c:pt idx="132">
                  <c:v>5.199999999999998</c:v>
                </c:pt>
                <c:pt idx="133">
                  <c:v>5.299999999999998</c:v>
                </c:pt>
                <c:pt idx="134">
                  <c:v>5.399999999999998</c:v>
                </c:pt>
                <c:pt idx="135">
                  <c:v>5.499999999999997</c:v>
                </c:pt>
                <c:pt idx="136">
                  <c:v>5.599999999999997</c:v>
                </c:pt>
                <c:pt idx="137">
                  <c:v>5.699999999999997</c:v>
                </c:pt>
                <c:pt idx="138">
                  <c:v>5.799999999999996</c:v>
                </c:pt>
                <c:pt idx="139">
                  <c:v>5.899999999999996</c:v>
                </c:pt>
                <c:pt idx="140">
                  <c:v>5.999999999999996</c:v>
                </c:pt>
                <c:pt idx="141">
                  <c:v>6.099999999999995</c:v>
                </c:pt>
                <c:pt idx="142">
                  <c:v>6.199999999999995</c:v>
                </c:pt>
                <c:pt idx="143">
                  <c:v>6.2999999999999945</c:v>
                </c:pt>
                <c:pt idx="144">
                  <c:v>6.4</c:v>
                </c:pt>
                <c:pt idx="145">
                  <c:v>6.5</c:v>
                </c:pt>
                <c:pt idx="146">
                  <c:v>6.6</c:v>
                </c:pt>
                <c:pt idx="147">
                  <c:v>6.699999999999999</c:v>
                </c:pt>
                <c:pt idx="148">
                  <c:v>6.799999999999999</c:v>
                </c:pt>
                <c:pt idx="149">
                  <c:v>6.899999999999999</c:v>
                </c:pt>
                <c:pt idx="150">
                  <c:v>6.999999999999998</c:v>
                </c:pt>
                <c:pt idx="151">
                  <c:v>7.099999999999998</c:v>
                </c:pt>
                <c:pt idx="152">
                  <c:v>7.1999999999999975</c:v>
                </c:pt>
                <c:pt idx="153">
                  <c:v>7.299999999999997</c:v>
                </c:pt>
                <c:pt idx="154">
                  <c:v>7.399999999999997</c:v>
                </c:pt>
                <c:pt idx="155">
                  <c:v>7.4999999999999964</c:v>
                </c:pt>
                <c:pt idx="156">
                  <c:v>7.599999999999996</c:v>
                </c:pt>
                <c:pt idx="157">
                  <c:v>7.699999999999996</c:v>
                </c:pt>
                <c:pt idx="158">
                  <c:v>7.799999999999995</c:v>
                </c:pt>
                <c:pt idx="159">
                  <c:v>7.899999999999995</c:v>
                </c:pt>
                <c:pt idx="160">
                  <c:v>7.999999999999995</c:v>
                </c:pt>
                <c:pt idx="161">
                  <c:v>8.099999999999994</c:v>
                </c:pt>
                <c:pt idx="162">
                  <c:v>8.2</c:v>
                </c:pt>
                <c:pt idx="163">
                  <c:v>8.299999999999999</c:v>
                </c:pt>
                <c:pt idx="164">
                  <c:v>8.399999999999999</c:v>
                </c:pt>
                <c:pt idx="165">
                  <c:v>8.499999999999998</c:v>
                </c:pt>
                <c:pt idx="166">
                  <c:v>8.599999999999998</c:v>
                </c:pt>
                <c:pt idx="167">
                  <c:v>8.699999999999998</c:v>
                </c:pt>
                <c:pt idx="168">
                  <c:v>8.799999999999997</c:v>
                </c:pt>
                <c:pt idx="169">
                  <c:v>8.899999999999997</c:v>
                </c:pt>
                <c:pt idx="170">
                  <c:v>8.999999999999996</c:v>
                </c:pt>
                <c:pt idx="171">
                  <c:v>9.099999999999996</c:v>
                </c:pt>
                <c:pt idx="172">
                  <c:v>9.199999999999996</c:v>
                </c:pt>
                <c:pt idx="173">
                  <c:v>9.299999999999995</c:v>
                </c:pt>
                <c:pt idx="174">
                  <c:v>9.399999999999995</c:v>
                </c:pt>
                <c:pt idx="175">
                  <c:v>9.499999999999995</c:v>
                </c:pt>
                <c:pt idx="176">
                  <c:v>9.599999999999994</c:v>
                </c:pt>
                <c:pt idx="177">
                  <c:v>9.699999999999994</c:v>
                </c:pt>
                <c:pt idx="178">
                  <c:v>9.799999999999994</c:v>
                </c:pt>
                <c:pt idx="179">
                  <c:v>9.899999999999993</c:v>
                </c:pt>
                <c:pt idx="180">
                  <c:v>10</c:v>
                </c:pt>
                <c:pt idx="181">
                  <c:v>11</c:v>
                </c:pt>
                <c:pt idx="182">
                  <c:v>12</c:v>
                </c:pt>
                <c:pt idx="183">
                  <c:v>13</c:v>
                </c:pt>
                <c:pt idx="184">
                  <c:v>14</c:v>
                </c:pt>
                <c:pt idx="185">
                  <c:v>15</c:v>
                </c:pt>
                <c:pt idx="186">
                  <c:v>16</c:v>
                </c:pt>
                <c:pt idx="187">
                  <c:v>17</c:v>
                </c:pt>
                <c:pt idx="188">
                  <c:v>18</c:v>
                </c:pt>
                <c:pt idx="189">
                  <c:v>19</c:v>
                </c:pt>
                <c:pt idx="190">
                  <c:v>20</c:v>
                </c:pt>
                <c:pt idx="191">
                  <c:v>21</c:v>
                </c:pt>
                <c:pt idx="192">
                  <c:v>22</c:v>
                </c:pt>
                <c:pt idx="193">
                  <c:v>23</c:v>
                </c:pt>
                <c:pt idx="194">
                  <c:v>24</c:v>
                </c:pt>
                <c:pt idx="195">
                  <c:v>25</c:v>
                </c:pt>
                <c:pt idx="196">
                  <c:v>26</c:v>
                </c:pt>
                <c:pt idx="197">
                  <c:v>27</c:v>
                </c:pt>
                <c:pt idx="198">
                  <c:v>28.000000000000004</c:v>
                </c:pt>
                <c:pt idx="199">
                  <c:v>29.000000000000004</c:v>
                </c:pt>
                <c:pt idx="200">
                  <c:v>30.000000000000004</c:v>
                </c:pt>
                <c:pt idx="201">
                  <c:v>31.000000000000004</c:v>
                </c:pt>
                <c:pt idx="202">
                  <c:v>32</c:v>
                </c:pt>
                <c:pt idx="203">
                  <c:v>33</c:v>
                </c:pt>
                <c:pt idx="204">
                  <c:v>34</c:v>
                </c:pt>
                <c:pt idx="205">
                  <c:v>35</c:v>
                </c:pt>
                <c:pt idx="206">
                  <c:v>36</c:v>
                </c:pt>
                <c:pt idx="207">
                  <c:v>37</c:v>
                </c:pt>
                <c:pt idx="208">
                  <c:v>38</c:v>
                </c:pt>
                <c:pt idx="209">
                  <c:v>39</c:v>
                </c:pt>
                <c:pt idx="210">
                  <c:v>40</c:v>
                </c:pt>
                <c:pt idx="211">
                  <c:v>41</c:v>
                </c:pt>
                <c:pt idx="212">
                  <c:v>42</c:v>
                </c:pt>
                <c:pt idx="213">
                  <c:v>43</c:v>
                </c:pt>
                <c:pt idx="214">
                  <c:v>44</c:v>
                </c:pt>
                <c:pt idx="215">
                  <c:v>45</c:v>
                </c:pt>
                <c:pt idx="216">
                  <c:v>46.00000000000001</c:v>
                </c:pt>
                <c:pt idx="217">
                  <c:v>47.00000000000001</c:v>
                </c:pt>
                <c:pt idx="218">
                  <c:v>48.00000000000001</c:v>
                </c:pt>
                <c:pt idx="219">
                  <c:v>49.00000000000001</c:v>
                </c:pt>
                <c:pt idx="220">
                  <c:v>50.00000000000001</c:v>
                </c:pt>
                <c:pt idx="221">
                  <c:v>51.00000000000001</c:v>
                </c:pt>
                <c:pt idx="222">
                  <c:v>52.00000000000001</c:v>
                </c:pt>
                <c:pt idx="223">
                  <c:v>53.00000000000001</c:v>
                </c:pt>
                <c:pt idx="224">
                  <c:v>54.00000000000001</c:v>
                </c:pt>
                <c:pt idx="225">
                  <c:v>55.00000000000001</c:v>
                </c:pt>
                <c:pt idx="226">
                  <c:v>56.00000000000001</c:v>
                </c:pt>
                <c:pt idx="227">
                  <c:v>57.00000000000001</c:v>
                </c:pt>
                <c:pt idx="228">
                  <c:v>58.00000000000001</c:v>
                </c:pt>
                <c:pt idx="229">
                  <c:v>59.00000000000001</c:v>
                </c:pt>
                <c:pt idx="230">
                  <c:v>60.00000000000001</c:v>
                </c:pt>
                <c:pt idx="231">
                  <c:v>61.00000000000001</c:v>
                </c:pt>
                <c:pt idx="232">
                  <c:v>62.00000000000001</c:v>
                </c:pt>
                <c:pt idx="233">
                  <c:v>63.00000000000001</c:v>
                </c:pt>
                <c:pt idx="234">
                  <c:v>64</c:v>
                </c:pt>
                <c:pt idx="235">
                  <c:v>65</c:v>
                </c:pt>
                <c:pt idx="236">
                  <c:v>66</c:v>
                </c:pt>
                <c:pt idx="237">
                  <c:v>67</c:v>
                </c:pt>
                <c:pt idx="238">
                  <c:v>68</c:v>
                </c:pt>
                <c:pt idx="239">
                  <c:v>69</c:v>
                </c:pt>
                <c:pt idx="240">
                  <c:v>70</c:v>
                </c:pt>
                <c:pt idx="241">
                  <c:v>71</c:v>
                </c:pt>
                <c:pt idx="242">
                  <c:v>72</c:v>
                </c:pt>
                <c:pt idx="243">
                  <c:v>73</c:v>
                </c:pt>
                <c:pt idx="244">
                  <c:v>74</c:v>
                </c:pt>
                <c:pt idx="245">
                  <c:v>75</c:v>
                </c:pt>
                <c:pt idx="246">
                  <c:v>76</c:v>
                </c:pt>
                <c:pt idx="247">
                  <c:v>77</c:v>
                </c:pt>
                <c:pt idx="248">
                  <c:v>78</c:v>
                </c:pt>
                <c:pt idx="249">
                  <c:v>79</c:v>
                </c:pt>
                <c:pt idx="250">
                  <c:v>80</c:v>
                </c:pt>
                <c:pt idx="251">
                  <c:v>81</c:v>
                </c:pt>
                <c:pt idx="252">
                  <c:v>82</c:v>
                </c:pt>
                <c:pt idx="253">
                  <c:v>83</c:v>
                </c:pt>
                <c:pt idx="254">
                  <c:v>84</c:v>
                </c:pt>
                <c:pt idx="255">
                  <c:v>85</c:v>
                </c:pt>
                <c:pt idx="256">
                  <c:v>86</c:v>
                </c:pt>
                <c:pt idx="257">
                  <c:v>87</c:v>
                </c:pt>
                <c:pt idx="258">
                  <c:v>88</c:v>
                </c:pt>
                <c:pt idx="259">
                  <c:v>89</c:v>
                </c:pt>
                <c:pt idx="260">
                  <c:v>90</c:v>
                </c:pt>
                <c:pt idx="261">
                  <c:v>91</c:v>
                </c:pt>
                <c:pt idx="262">
                  <c:v>92</c:v>
                </c:pt>
                <c:pt idx="263">
                  <c:v>93</c:v>
                </c:pt>
                <c:pt idx="264">
                  <c:v>94</c:v>
                </c:pt>
                <c:pt idx="265">
                  <c:v>95</c:v>
                </c:pt>
                <c:pt idx="266">
                  <c:v>96</c:v>
                </c:pt>
                <c:pt idx="267">
                  <c:v>97</c:v>
                </c:pt>
                <c:pt idx="268">
                  <c:v>98</c:v>
                </c:pt>
                <c:pt idx="269">
                  <c:v>99</c:v>
                </c:pt>
                <c:pt idx="270">
                  <c:v>100</c:v>
                </c:pt>
                <c:pt idx="271">
                  <c:v>110</c:v>
                </c:pt>
                <c:pt idx="272">
                  <c:v>120</c:v>
                </c:pt>
                <c:pt idx="273">
                  <c:v>130</c:v>
                </c:pt>
                <c:pt idx="274">
                  <c:v>140</c:v>
                </c:pt>
                <c:pt idx="275">
                  <c:v>150</c:v>
                </c:pt>
                <c:pt idx="276">
                  <c:v>160</c:v>
                </c:pt>
                <c:pt idx="277">
                  <c:v>170</c:v>
                </c:pt>
                <c:pt idx="278">
                  <c:v>180</c:v>
                </c:pt>
                <c:pt idx="279">
                  <c:v>190</c:v>
                </c:pt>
                <c:pt idx="280">
                  <c:v>200</c:v>
                </c:pt>
                <c:pt idx="281">
                  <c:v>210</c:v>
                </c:pt>
                <c:pt idx="282">
                  <c:v>220</c:v>
                </c:pt>
                <c:pt idx="283">
                  <c:v>230</c:v>
                </c:pt>
                <c:pt idx="284">
                  <c:v>240</c:v>
                </c:pt>
                <c:pt idx="285">
                  <c:v>250</c:v>
                </c:pt>
                <c:pt idx="286">
                  <c:v>260</c:v>
                </c:pt>
                <c:pt idx="287">
                  <c:v>270</c:v>
                </c:pt>
                <c:pt idx="288">
                  <c:v>280.00000000000006</c:v>
                </c:pt>
                <c:pt idx="289">
                  <c:v>290.00000000000006</c:v>
                </c:pt>
                <c:pt idx="290">
                  <c:v>300.00000000000006</c:v>
                </c:pt>
                <c:pt idx="291">
                  <c:v>310.00000000000006</c:v>
                </c:pt>
                <c:pt idx="292">
                  <c:v>320.00000000000006</c:v>
                </c:pt>
                <c:pt idx="293">
                  <c:v>330.00000000000006</c:v>
                </c:pt>
                <c:pt idx="294">
                  <c:v>340.00000000000006</c:v>
                </c:pt>
                <c:pt idx="295">
                  <c:v>350.00000000000006</c:v>
                </c:pt>
                <c:pt idx="296">
                  <c:v>360.00000000000006</c:v>
                </c:pt>
                <c:pt idx="297">
                  <c:v>370.00000000000006</c:v>
                </c:pt>
                <c:pt idx="298">
                  <c:v>380.00000000000006</c:v>
                </c:pt>
                <c:pt idx="299">
                  <c:v>390.00000000000006</c:v>
                </c:pt>
                <c:pt idx="300">
                  <c:v>400.00000000000006</c:v>
                </c:pt>
                <c:pt idx="301">
                  <c:v>410.00000000000006</c:v>
                </c:pt>
                <c:pt idx="302">
                  <c:v>420.00000000000006</c:v>
                </c:pt>
                <c:pt idx="303">
                  <c:v>430.00000000000006</c:v>
                </c:pt>
                <c:pt idx="304">
                  <c:v>440.00000000000006</c:v>
                </c:pt>
                <c:pt idx="305">
                  <c:v>450.00000000000006</c:v>
                </c:pt>
                <c:pt idx="306">
                  <c:v>460.00000000000006</c:v>
                </c:pt>
                <c:pt idx="307">
                  <c:v>470.00000000000006</c:v>
                </c:pt>
                <c:pt idx="308">
                  <c:v>480.00000000000006</c:v>
                </c:pt>
                <c:pt idx="309">
                  <c:v>490.00000000000006</c:v>
                </c:pt>
                <c:pt idx="310">
                  <c:v>500.00000000000006</c:v>
                </c:pt>
                <c:pt idx="311">
                  <c:v>510.00000000000006</c:v>
                </c:pt>
                <c:pt idx="312">
                  <c:v>520</c:v>
                </c:pt>
                <c:pt idx="313">
                  <c:v>530</c:v>
                </c:pt>
                <c:pt idx="314">
                  <c:v>540</c:v>
                </c:pt>
                <c:pt idx="315">
                  <c:v>550</c:v>
                </c:pt>
                <c:pt idx="316">
                  <c:v>560</c:v>
                </c:pt>
                <c:pt idx="317">
                  <c:v>570</c:v>
                </c:pt>
                <c:pt idx="318">
                  <c:v>580</c:v>
                </c:pt>
                <c:pt idx="319">
                  <c:v>590</c:v>
                </c:pt>
                <c:pt idx="320">
                  <c:v>600</c:v>
                </c:pt>
                <c:pt idx="321">
                  <c:v>610</c:v>
                </c:pt>
                <c:pt idx="322">
                  <c:v>620</c:v>
                </c:pt>
                <c:pt idx="323">
                  <c:v>630</c:v>
                </c:pt>
                <c:pt idx="324">
                  <c:v>640</c:v>
                </c:pt>
                <c:pt idx="325">
                  <c:v>650</c:v>
                </c:pt>
                <c:pt idx="326">
                  <c:v>660</c:v>
                </c:pt>
                <c:pt idx="327">
                  <c:v>670</c:v>
                </c:pt>
                <c:pt idx="328">
                  <c:v>680</c:v>
                </c:pt>
                <c:pt idx="329">
                  <c:v>690</c:v>
                </c:pt>
                <c:pt idx="330">
                  <c:v>700</c:v>
                </c:pt>
                <c:pt idx="331">
                  <c:v>710</c:v>
                </c:pt>
                <c:pt idx="332">
                  <c:v>720</c:v>
                </c:pt>
                <c:pt idx="333">
                  <c:v>730</c:v>
                </c:pt>
                <c:pt idx="334">
                  <c:v>740</c:v>
                </c:pt>
                <c:pt idx="335">
                  <c:v>750</c:v>
                </c:pt>
                <c:pt idx="336">
                  <c:v>760</c:v>
                </c:pt>
                <c:pt idx="337">
                  <c:v>770</c:v>
                </c:pt>
                <c:pt idx="338">
                  <c:v>780</c:v>
                </c:pt>
                <c:pt idx="339">
                  <c:v>790</c:v>
                </c:pt>
                <c:pt idx="340">
                  <c:v>800</c:v>
                </c:pt>
                <c:pt idx="341">
                  <c:v>810</c:v>
                </c:pt>
                <c:pt idx="342">
                  <c:v>820</c:v>
                </c:pt>
                <c:pt idx="343">
                  <c:v>830</c:v>
                </c:pt>
                <c:pt idx="344">
                  <c:v>840</c:v>
                </c:pt>
                <c:pt idx="345">
                  <c:v>850</c:v>
                </c:pt>
                <c:pt idx="346">
                  <c:v>860</c:v>
                </c:pt>
                <c:pt idx="347">
                  <c:v>870</c:v>
                </c:pt>
                <c:pt idx="348">
                  <c:v>880</c:v>
                </c:pt>
                <c:pt idx="349">
                  <c:v>890</c:v>
                </c:pt>
                <c:pt idx="350">
                  <c:v>900</c:v>
                </c:pt>
                <c:pt idx="351">
                  <c:v>910</c:v>
                </c:pt>
                <c:pt idx="352">
                  <c:v>920</c:v>
                </c:pt>
                <c:pt idx="353">
                  <c:v>930</c:v>
                </c:pt>
                <c:pt idx="354">
                  <c:v>940</c:v>
                </c:pt>
                <c:pt idx="355">
                  <c:v>950</c:v>
                </c:pt>
                <c:pt idx="356">
                  <c:v>960</c:v>
                </c:pt>
                <c:pt idx="357">
                  <c:v>970</c:v>
                </c:pt>
                <c:pt idx="358">
                  <c:v>980</c:v>
                </c:pt>
                <c:pt idx="359">
                  <c:v>990</c:v>
                </c:pt>
                <c:pt idx="360">
                  <c:v>1000</c:v>
                </c:pt>
                <c:pt idx="361">
                  <c:v>1100</c:v>
                </c:pt>
                <c:pt idx="362">
                  <c:v>1200</c:v>
                </c:pt>
                <c:pt idx="363">
                  <c:v>1300</c:v>
                </c:pt>
                <c:pt idx="364">
                  <c:v>1400</c:v>
                </c:pt>
                <c:pt idx="365">
                  <c:v>1500</c:v>
                </c:pt>
                <c:pt idx="366">
                  <c:v>1600</c:v>
                </c:pt>
                <c:pt idx="367">
                  <c:v>1700</c:v>
                </c:pt>
                <c:pt idx="368">
                  <c:v>1800</c:v>
                </c:pt>
                <c:pt idx="369">
                  <c:v>1900</c:v>
                </c:pt>
                <c:pt idx="370">
                  <c:v>2000</c:v>
                </c:pt>
                <c:pt idx="371">
                  <c:v>2100</c:v>
                </c:pt>
                <c:pt idx="372">
                  <c:v>2200</c:v>
                </c:pt>
                <c:pt idx="373">
                  <c:v>2300</c:v>
                </c:pt>
                <c:pt idx="374">
                  <c:v>2400</c:v>
                </c:pt>
                <c:pt idx="375">
                  <c:v>2500</c:v>
                </c:pt>
                <c:pt idx="376">
                  <c:v>2600</c:v>
                </c:pt>
                <c:pt idx="377">
                  <c:v>2700</c:v>
                </c:pt>
                <c:pt idx="378">
                  <c:v>2800.0000000000005</c:v>
                </c:pt>
                <c:pt idx="379">
                  <c:v>2900.0000000000005</c:v>
                </c:pt>
                <c:pt idx="380">
                  <c:v>3000.0000000000005</c:v>
                </c:pt>
                <c:pt idx="381">
                  <c:v>3100.0000000000005</c:v>
                </c:pt>
                <c:pt idx="382">
                  <c:v>3200.0000000000005</c:v>
                </c:pt>
                <c:pt idx="383">
                  <c:v>3300.0000000000005</c:v>
                </c:pt>
                <c:pt idx="384">
                  <c:v>3400.0000000000005</c:v>
                </c:pt>
                <c:pt idx="385">
                  <c:v>3500.0000000000005</c:v>
                </c:pt>
                <c:pt idx="386">
                  <c:v>3600.0000000000005</c:v>
                </c:pt>
                <c:pt idx="387">
                  <c:v>3700.0000000000005</c:v>
                </c:pt>
                <c:pt idx="388">
                  <c:v>3800.0000000000005</c:v>
                </c:pt>
                <c:pt idx="389">
                  <c:v>3900.0000000000005</c:v>
                </c:pt>
                <c:pt idx="390">
                  <c:v>4000.0000000000005</c:v>
                </c:pt>
                <c:pt idx="391">
                  <c:v>4100</c:v>
                </c:pt>
                <c:pt idx="392">
                  <c:v>4200</c:v>
                </c:pt>
                <c:pt idx="393">
                  <c:v>4300</c:v>
                </c:pt>
                <c:pt idx="394">
                  <c:v>4400</c:v>
                </c:pt>
                <c:pt idx="395">
                  <c:v>4500</c:v>
                </c:pt>
                <c:pt idx="396">
                  <c:v>4600.000000000001</c:v>
                </c:pt>
                <c:pt idx="397">
                  <c:v>4700.000000000001</c:v>
                </c:pt>
                <c:pt idx="398">
                  <c:v>4800.000000000001</c:v>
                </c:pt>
                <c:pt idx="399">
                  <c:v>4900.000000000001</c:v>
                </c:pt>
                <c:pt idx="400">
                  <c:v>5000.000000000001</c:v>
                </c:pt>
                <c:pt idx="401">
                  <c:v>5100.000000000001</c:v>
                </c:pt>
                <c:pt idx="402">
                  <c:v>5200.000000000001</c:v>
                </c:pt>
                <c:pt idx="403">
                  <c:v>5300.000000000001</c:v>
                </c:pt>
                <c:pt idx="404">
                  <c:v>5400.000000000001</c:v>
                </c:pt>
                <c:pt idx="405">
                  <c:v>5500.000000000001</c:v>
                </c:pt>
                <c:pt idx="406">
                  <c:v>5600.000000000001</c:v>
                </c:pt>
                <c:pt idx="407">
                  <c:v>5700.000000000001</c:v>
                </c:pt>
                <c:pt idx="408">
                  <c:v>5800.000000000001</c:v>
                </c:pt>
                <c:pt idx="409">
                  <c:v>5900.000000000001</c:v>
                </c:pt>
                <c:pt idx="410">
                  <c:v>6000.000000000001</c:v>
                </c:pt>
                <c:pt idx="411">
                  <c:v>6100.000000000001</c:v>
                </c:pt>
                <c:pt idx="412">
                  <c:v>6200.000000000001</c:v>
                </c:pt>
                <c:pt idx="413">
                  <c:v>6300.000000000001</c:v>
                </c:pt>
                <c:pt idx="414">
                  <c:v>6400</c:v>
                </c:pt>
                <c:pt idx="415">
                  <c:v>6500</c:v>
                </c:pt>
                <c:pt idx="416">
                  <c:v>6600</c:v>
                </c:pt>
                <c:pt idx="417">
                  <c:v>6700</c:v>
                </c:pt>
                <c:pt idx="418">
                  <c:v>6800</c:v>
                </c:pt>
                <c:pt idx="419">
                  <c:v>6900</c:v>
                </c:pt>
                <c:pt idx="420">
                  <c:v>7000</c:v>
                </c:pt>
                <c:pt idx="421">
                  <c:v>7100</c:v>
                </c:pt>
                <c:pt idx="422">
                  <c:v>7200</c:v>
                </c:pt>
                <c:pt idx="423">
                  <c:v>7300</c:v>
                </c:pt>
                <c:pt idx="424">
                  <c:v>7400</c:v>
                </c:pt>
                <c:pt idx="425">
                  <c:v>7500</c:v>
                </c:pt>
                <c:pt idx="426">
                  <c:v>7600</c:v>
                </c:pt>
                <c:pt idx="427">
                  <c:v>7700</c:v>
                </c:pt>
                <c:pt idx="428">
                  <c:v>7800</c:v>
                </c:pt>
                <c:pt idx="429">
                  <c:v>7900</c:v>
                </c:pt>
                <c:pt idx="430">
                  <c:v>8000</c:v>
                </c:pt>
                <c:pt idx="431">
                  <c:v>8100</c:v>
                </c:pt>
                <c:pt idx="432">
                  <c:v>8200</c:v>
                </c:pt>
                <c:pt idx="433">
                  <c:v>10000</c:v>
                </c:pt>
                <c:pt idx="434">
                  <c:v>11000</c:v>
                </c:pt>
                <c:pt idx="435">
                  <c:v>12000</c:v>
                </c:pt>
                <c:pt idx="436">
                  <c:v>13000</c:v>
                </c:pt>
                <c:pt idx="437">
                  <c:v>14000</c:v>
                </c:pt>
                <c:pt idx="438">
                  <c:v>15000</c:v>
                </c:pt>
                <c:pt idx="439">
                  <c:v>16000</c:v>
                </c:pt>
                <c:pt idx="440">
                  <c:v>17000</c:v>
                </c:pt>
                <c:pt idx="441">
                  <c:v>18000</c:v>
                </c:pt>
                <c:pt idx="442">
                  <c:v>19000</c:v>
                </c:pt>
                <c:pt idx="443">
                  <c:v>20000</c:v>
                </c:pt>
                <c:pt idx="444">
                  <c:v>21000</c:v>
                </c:pt>
                <c:pt idx="445">
                  <c:v>22000</c:v>
                </c:pt>
                <c:pt idx="446">
                  <c:v>23000</c:v>
                </c:pt>
                <c:pt idx="447">
                  <c:v>24000</c:v>
                </c:pt>
                <c:pt idx="448">
                  <c:v>25000</c:v>
                </c:pt>
                <c:pt idx="449">
                  <c:v>26000</c:v>
                </c:pt>
                <c:pt idx="450">
                  <c:v>27000</c:v>
                </c:pt>
                <c:pt idx="451">
                  <c:v>28000.000000000004</c:v>
                </c:pt>
                <c:pt idx="452">
                  <c:v>29000.000000000004</c:v>
                </c:pt>
                <c:pt idx="453">
                  <c:v>30000.000000000004</c:v>
                </c:pt>
                <c:pt idx="454">
                  <c:v>31000.000000000004</c:v>
                </c:pt>
                <c:pt idx="455">
                  <c:v>32000.000000000004</c:v>
                </c:pt>
                <c:pt idx="456">
                  <c:v>33000</c:v>
                </c:pt>
                <c:pt idx="457">
                  <c:v>34000</c:v>
                </c:pt>
                <c:pt idx="458">
                  <c:v>35000</c:v>
                </c:pt>
                <c:pt idx="459">
                  <c:v>36000</c:v>
                </c:pt>
                <c:pt idx="460">
                  <c:v>37000</c:v>
                </c:pt>
                <c:pt idx="461">
                  <c:v>38000</c:v>
                </c:pt>
                <c:pt idx="462">
                  <c:v>39000</c:v>
                </c:pt>
                <c:pt idx="463">
                  <c:v>40000</c:v>
                </c:pt>
                <c:pt idx="464">
                  <c:v>41000</c:v>
                </c:pt>
                <c:pt idx="465">
                  <c:v>42000</c:v>
                </c:pt>
                <c:pt idx="466">
                  <c:v>43000</c:v>
                </c:pt>
                <c:pt idx="467">
                  <c:v>44000</c:v>
                </c:pt>
                <c:pt idx="468">
                  <c:v>45000</c:v>
                </c:pt>
                <c:pt idx="469">
                  <c:v>46000.00000000001</c:v>
                </c:pt>
                <c:pt idx="470">
                  <c:v>47000.00000000001</c:v>
                </c:pt>
                <c:pt idx="471">
                  <c:v>48000.00000000001</c:v>
                </c:pt>
                <c:pt idx="472">
                  <c:v>49000.00000000001</c:v>
                </c:pt>
                <c:pt idx="473">
                  <c:v>50000.00000000001</c:v>
                </c:pt>
                <c:pt idx="474">
                  <c:v>51000.00000000001</c:v>
                </c:pt>
                <c:pt idx="475">
                  <c:v>52000.00000000001</c:v>
                </c:pt>
                <c:pt idx="476">
                  <c:v>53000.00000000001</c:v>
                </c:pt>
                <c:pt idx="477">
                  <c:v>54000.00000000001</c:v>
                </c:pt>
                <c:pt idx="478">
                  <c:v>55000.00000000001</c:v>
                </c:pt>
                <c:pt idx="479">
                  <c:v>56000.00000000001</c:v>
                </c:pt>
                <c:pt idx="480">
                  <c:v>57000.00000000001</c:v>
                </c:pt>
                <c:pt idx="481">
                  <c:v>58000.00000000001</c:v>
                </c:pt>
                <c:pt idx="482">
                  <c:v>59000.00000000001</c:v>
                </c:pt>
                <c:pt idx="483">
                  <c:v>60000.00000000001</c:v>
                </c:pt>
                <c:pt idx="484">
                  <c:v>61000.00000000001</c:v>
                </c:pt>
                <c:pt idx="485">
                  <c:v>62000.00000000001</c:v>
                </c:pt>
                <c:pt idx="486">
                  <c:v>63000.00000000001</c:v>
                </c:pt>
                <c:pt idx="487">
                  <c:v>64000</c:v>
                </c:pt>
                <c:pt idx="488">
                  <c:v>65000</c:v>
                </c:pt>
                <c:pt idx="489">
                  <c:v>66000</c:v>
                </c:pt>
                <c:pt idx="490">
                  <c:v>67000</c:v>
                </c:pt>
                <c:pt idx="491">
                  <c:v>68000</c:v>
                </c:pt>
                <c:pt idx="492">
                  <c:v>69000</c:v>
                </c:pt>
                <c:pt idx="493">
                  <c:v>70000</c:v>
                </c:pt>
                <c:pt idx="494">
                  <c:v>71000</c:v>
                </c:pt>
                <c:pt idx="495">
                  <c:v>72000</c:v>
                </c:pt>
                <c:pt idx="496">
                  <c:v>73000</c:v>
                </c:pt>
                <c:pt idx="497">
                  <c:v>74000</c:v>
                </c:pt>
                <c:pt idx="498">
                  <c:v>75000</c:v>
                </c:pt>
                <c:pt idx="499">
                  <c:v>76000</c:v>
                </c:pt>
                <c:pt idx="500">
                  <c:v>77000</c:v>
                </c:pt>
                <c:pt idx="501">
                  <c:v>78000</c:v>
                </c:pt>
                <c:pt idx="502">
                  <c:v>79000</c:v>
                </c:pt>
                <c:pt idx="503">
                  <c:v>80000</c:v>
                </c:pt>
                <c:pt idx="504">
                  <c:v>81000</c:v>
                </c:pt>
                <c:pt idx="505">
                  <c:v>82000</c:v>
                </c:pt>
                <c:pt idx="506">
                  <c:v>83000</c:v>
                </c:pt>
                <c:pt idx="507">
                  <c:v>84000</c:v>
                </c:pt>
                <c:pt idx="508">
                  <c:v>85000</c:v>
                </c:pt>
                <c:pt idx="509">
                  <c:v>86000</c:v>
                </c:pt>
                <c:pt idx="510">
                  <c:v>87000</c:v>
                </c:pt>
                <c:pt idx="511">
                  <c:v>88000</c:v>
                </c:pt>
                <c:pt idx="512">
                  <c:v>89000</c:v>
                </c:pt>
                <c:pt idx="513">
                  <c:v>90000</c:v>
                </c:pt>
                <c:pt idx="514">
                  <c:v>91000</c:v>
                </c:pt>
                <c:pt idx="515">
                  <c:v>92000</c:v>
                </c:pt>
                <c:pt idx="516">
                  <c:v>93000</c:v>
                </c:pt>
                <c:pt idx="517">
                  <c:v>94000</c:v>
                </c:pt>
                <c:pt idx="518">
                  <c:v>95000</c:v>
                </c:pt>
                <c:pt idx="519">
                  <c:v>96000</c:v>
                </c:pt>
                <c:pt idx="520">
                  <c:v>97000</c:v>
                </c:pt>
                <c:pt idx="521">
                  <c:v>98000</c:v>
                </c:pt>
                <c:pt idx="522">
                  <c:v>99000</c:v>
                </c:pt>
                <c:pt idx="523">
                  <c:v>100000</c:v>
                </c:pt>
                <c:pt idx="524">
                  <c:v>110000</c:v>
                </c:pt>
                <c:pt idx="525">
                  <c:v>120000</c:v>
                </c:pt>
                <c:pt idx="526">
                  <c:v>130000</c:v>
                </c:pt>
                <c:pt idx="527">
                  <c:v>140000</c:v>
                </c:pt>
                <c:pt idx="528">
                  <c:v>150000</c:v>
                </c:pt>
                <c:pt idx="529">
                  <c:v>160000</c:v>
                </c:pt>
                <c:pt idx="530">
                  <c:v>170000</c:v>
                </c:pt>
                <c:pt idx="531">
                  <c:v>180000</c:v>
                </c:pt>
                <c:pt idx="532">
                  <c:v>190000</c:v>
                </c:pt>
                <c:pt idx="533">
                  <c:v>200000</c:v>
                </c:pt>
                <c:pt idx="534">
                  <c:v>210000</c:v>
                </c:pt>
                <c:pt idx="535">
                  <c:v>220000</c:v>
                </c:pt>
                <c:pt idx="536">
                  <c:v>230000</c:v>
                </c:pt>
                <c:pt idx="537">
                  <c:v>240000</c:v>
                </c:pt>
                <c:pt idx="538">
                  <c:v>250000</c:v>
                </c:pt>
                <c:pt idx="539">
                  <c:v>260000</c:v>
                </c:pt>
                <c:pt idx="540">
                  <c:v>270000</c:v>
                </c:pt>
                <c:pt idx="541">
                  <c:v>280000.00000000006</c:v>
                </c:pt>
                <c:pt idx="542">
                  <c:v>290000.00000000006</c:v>
                </c:pt>
                <c:pt idx="543">
                  <c:v>300000.00000000006</c:v>
                </c:pt>
                <c:pt idx="544">
                  <c:v>310000.00000000006</c:v>
                </c:pt>
                <c:pt idx="545">
                  <c:v>320000.00000000006</c:v>
                </c:pt>
                <c:pt idx="546">
                  <c:v>330000.00000000006</c:v>
                </c:pt>
                <c:pt idx="547">
                  <c:v>340000.00000000006</c:v>
                </c:pt>
                <c:pt idx="548">
                  <c:v>350000.00000000006</c:v>
                </c:pt>
                <c:pt idx="549">
                  <c:v>360000.00000000006</c:v>
                </c:pt>
                <c:pt idx="550">
                  <c:v>370000.00000000006</c:v>
                </c:pt>
                <c:pt idx="551">
                  <c:v>380000.00000000006</c:v>
                </c:pt>
                <c:pt idx="552">
                  <c:v>390000.00000000006</c:v>
                </c:pt>
                <c:pt idx="553">
                  <c:v>400000.00000000006</c:v>
                </c:pt>
                <c:pt idx="554">
                  <c:v>410000.00000000006</c:v>
                </c:pt>
                <c:pt idx="555">
                  <c:v>420000.00000000006</c:v>
                </c:pt>
                <c:pt idx="556">
                  <c:v>430000.00000000006</c:v>
                </c:pt>
                <c:pt idx="557">
                  <c:v>440000.00000000006</c:v>
                </c:pt>
                <c:pt idx="558">
                  <c:v>450000.00000000006</c:v>
                </c:pt>
                <c:pt idx="559">
                  <c:v>460000.00000000006</c:v>
                </c:pt>
                <c:pt idx="560">
                  <c:v>470000.00000000006</c:v>
                </c:pt>
                <c:pt idx="561">
                  <c:v>480000.00000000006</c:v>
                </c:pt>
                <c:pt idx="562">
                  <c:v>490000.00000000006</c:v>
                </c:pt>
                <c:pt idx="563">
                  <c:v>500000.00000000006</c:v>
                </c:pt>
                <c:pt idx="564">
                  <c:v>510000.00000000006</c:v>
                </c:pt>
                <c:pt idx="565">
                  <c:v>520000.00000000006</c:v>
                </c:pt>
                <c:pt idx="566">
                  <c:v>530000</c:v>
                </c:pt>
                <c:pt idx="567">
                  <c:v>540000</c:v>
                </c:pt>
                <c:pt idx="568">
                  <c:v>550000</c:v>
                </c:pt>
                <c:pt idx="569">
                  <c:v>560000</c:v>
                </c:pt>
                <c:pt idx="570">
                  <c:v>570000</c:v>
                </c:pt>
                <c:pt idx="571">
                  <c:v>580000</c:v>
                </c:pt>
                <c:pt idx="572">
                  <c:v>590000</c:v>
                </c:pt>
                <c:pt idx="573">
                  <c:v>600000</c:v>
                </c:pt>
                <c:pt idx="574">
                  <c:v>610000</c:v>
                </c:pt>
                <c:pt idx="575">
                  <c:v>620000</c:v>
                </c:pt>
                <c:pt idx="576">
                  <c:v>630000</c:v>
                </c:pt>
                <c:pt idx="577">
                  <c:v>640000</c:v>
                </c:pt>
                <c:pt idx="578">
                  <c:v>650000</c:v>
                </c:pt>
                <c:pt idx="579">
                  <c:v>660000</c:v>
                </c:pt>
                <c:pt idx="580">
                  <c:v>670000</c:v>
                </c:pt>
                <c:pt idx="581">
                  <c:v>680000</c:v>
                </c:pt>
                <c:pt idx="582">
                  <c:v>690000</c:v>
                </c:pt>
                <c:pt idx="583">
                  <c:v>700000</c:v>
                </c:pt>
                <c:pt idx="584">
                  <c:v>710000</c:v>
                </c:pt>
                <c:pt idx="585">
                  <c:v>720000</c:v>
                </c:pt>
                <c:pt idx="586">
                  <c:v>730000</c:v>
                </c:pt>
                <c:pt idx="587">
                  <c:v>740000</c:v>
                </c:pt>
                <c:pt idx="588">
                  <c:v>750000</c:v>
                </c:pt>
                <c:pt idx="589">
                  <c:v>760000</c:v>
                </c:pt>
                <c:pt idx="590">
                  <c:v>770000</c:v>
                </c:pt>
                <c:pt idx="591">
                  <c:v>780000</c:v>
                </c:pt>
                <c:pt idx="592">
                  <c:v>790000</c:v>
                </c:pt>
                <c:pt idx="593">
                  <c:v>800000</c:v>
                </c:pt>
                <c:pt idx="594">
                  <c:v>810000</c:v>
                </c:pt>
                <c:pt idx="595">
                  <c:v>820000</c:v>
                </c:pt>
                <c:pt idx="596">
                  <c:v>830000</c:v>
                </c:pt>
                <c:pt idx="597">
                  <c:v>840000</c:v>
                </c:pt>
                <c:pt idx="598">
                  <c:v>850000</c:v>
                </c:pt>
                <c:pt idx="599">
                  <c:v>860000</c:v>
                </c:pt>
                <c:pt idx="600">
                  <c:v>870000</c:v>
                </c:pt>
                <c:pt idx="601">
                  <c:v>880000</c:v>
                </c:pt>
                <c:pt idx="602">
                  <c:v>890000</c:v>
                </c:pt>
                <c:pt idx="603">
                  <c:v>900000</c:v>
                </c:pt>
                <c:pt idx="604">
                  <c:v>910000</c:v>
                </c:pt>
                <c:pt idx="605">
                  <c:v>920000</c:v>
                </c:pt>
                <c:pt idx="606">
                  <c:v>930000</c:v>
                </c:pt>
                <c:pt idx="607">
                  <c:v>940000</c:v>
                </c:pt>
                <c:pt idx="608">
                  <c:v>950000</c:v>
                </c:pt>
                <c:pt idx="609">
                  <c:v>960000</c:v>
                </c:pt>
                <c:pt idx="610">
                  <c:v>970000</c:v>
                </c:pt>
                <c:pt idx="611">
                  <c:v>980000</c:v>
                </c:pt>
                <c:pt idx="612">
                  <c:v>990000</c:v>
                </c:pt>
                <c:pt idx="613">
                  <c:v>1000000</c:v>
                </c:pt>
                <c:pt idx="614">
                  <c:v>1100000</c:v>
                </c:pt>
                <c:pt idx="615">
                  <c:v>1200000</c:v>
                </c:pt>
                <c:pt idx="616">
                  <c:v>1300000</c:v>
                </c:pt>
                <c:pt idx="617">
                  <c:v>1400000</c:v>
                </c:pt>
                <c:pt idx="618">
                  <c:v>1500000</c:v>
                </c:pt>
                <c:pt idx="619">
                  <c:v>1600000</c:v>
                </c:pt>
                <c:pt idx="620">
                  <c:v>1700000</c:v>
                </c:pt>
                <c:pt idx="621">
                  <c:v>1800000</c:v>
                </c:pt>
                <c:pt idx="622">
                  <c:v>1900000</c:v>
                </c:pt>
                <c:pt idx="623">
                  <c:v>2000000</c:v>
                </c:pt>
                <c:pt idx="624">
                  <c:v>2100000</c:v>
                </c:pt>
                <c:pt idx="625">
                  <c:v>2200000</c:v>
                </c:pt>
                <c:pt idx="626">
                  <c:v>2300000</c:v>
                </c:pt>
                <c:pt idx="627">
                  <c:v>2400000</c:v>
                </c:pt>
                <c:pt idx="628">
                  <c:v>2500000</c:v>
                </c:pt>
                <c:pt idx="629">
                  <c:v>2600000</c:v>
                </c:pt>
                <c:pt idx="630">
                  <c:v>2700000</c:v>
                </c:pt>
                <c:pt idx="631">
                  <c:v>2800000.0000000005</c:v>
                </c:pt>
                <c:pt idx="632">
                  <c:v>2900000.0000000005</c:v>
                </c:pt>
                <c:pt idx="633">
                  <c:v>3000000.0000000005</c:v>
                </c:pt>
                <c:pt idx="634">
                  <c:v>3100000.0000000005</c:v>
                </c:pt>
                <c:pt idx="635">
                  <c:v>3200000.0000000005</c:v>
                </c:pt>
                <c:pt idx="636">
                  <c:v>3300000.0000000005</c:v>
                </c:pt>
                <c:pt idx="637">
                  <c:v>3400000.0000000005</c:v>
                </c:pt>
                <c:pt idx="638">
                  <c:v>3500000.0000000005</c:v>
                </c:pt>
                <c:pt idx="639">
                  <c:v>3600000.0000000005</c:v>
                </c:pt>
                <c:pt idx="640">
                  <c:v>3700000.0000000005</c:v>
                </c:pt>
                <c:pt idx="641">
                  <c:v>3800000.0000000005</c:v>
                </c:pt>
                <c:pt idx="642">
                  <c:v>3900000.0000000005</c:v>
                </c:pt>
                <c:pt idx="643">
                  <c:v>4000000.0000000005</c:v>
                </c:pt>
                <c:pt idx="644">
                  <c:v>4100000.0000000005</c:v>
                </c:pt>
                <c:pt idx="645">
                  <c:v>4200000</c:v>
                </c:pt>
                <c:pt idx="646">
                  <c:v>4300000</c:v>
                </c:pt>
                <c:pt idx="647">
                  <c:v>4400000</c:v>
                </c:pt>
                <c:pt idx="648">
                  <c:v>4500000</c:v>
                </c:pt>
                <c:pt idx="649">
                  <c:v>4600000.000000001</c:v>
                </c:pt>
                <c:pt idx="650">
                  <c:v>4700000.000000001</c:v>
                </c:pt>
                <c:pt idx="651">
                  <c:v>4800000.000000001</c:v>
                </c:pt>
                <c:pt idx="652">
                  <c:v>4900000.000000001</c:v>
                </c:pt>
                <c:pt idx="653">
                  <c:v>5000000.000000001</c:v>
                </c:pt>
                <c:pt idx="654">
                  <c:v>5100000.000000001</c:v>
                </c:pt>
                <c:pt idx="655">
                  <c:v>5200000.000000001</c:v>
                </c:pt>
                <c:pt idx="656">
                  <c:v>5300000.000000001</c:v>
                </c:pt>
                <c:pt idx="657">
                  <c:v>5400000.000000001</c:v>
                </c:pt>
                <c:pt idx="658">
                  <c:v>5500000.000000001</c:v>
                </c:pt>
                <c:pt idx="659">
                  <c:v>5600000.000000001</c:v>
                </c:pt>
                <c:pt idx="660">
                  <c:v>5700000.000000001</c:v>
                </c:pt>
                <c:pt idx="661">
                  <c:v>5800000.000000001</c:v>
                </c:pt>
                <c:pt idx="662">
                  <c:v>5900000.000000001</c:v>
                </c:pt>
                <c:pt idx="663">
                  <c:v>6000000.000000001</c:v>
                </c:pt>
                <c:pt idx="664">
                  <c:v>6100000.000000001</c:v>
                </c:pt>
                <c:pt idx="665">
                  <c:v>6200000.000000001</c:v>
                </c:pt>
                <c:pt idx="666">
                  <c:v>6300000.000000001</c:v>
                </c:pt>
                <c:pt idx="667">
                  <c:v>6400000</c:v>
                </c:pt>
                <c:pt idx="668">
                  <c:v>6500000</c:v>
                </c:pt>
                <c:pt idx="669">
                  <c:v>6600000</c:v>
                </c:pt>
                <c:pt idx="670">
                  <c:v>6700000</c:v>
                </c:pt>
                <c:pt idx="671">
                  <c:v>6800000</c:v>
                </c:pt>
                <c:pt idx="672">
                  <c:v>6900000</c:v>
                </c:pt>
                <c:pt idx="673">
                  <c:v>7000000</c:v>
                </c:pt>
                <c:pt idx="674">
                  <c:v>7100000</c:v>
                </c:pt>
                <c:pt idx="675">
                  <c:v>7200000</c:v>
                </c:pt>
                <c:pt idx="676">
                  <c:v>7300000</c:v>
                </c:pt>
                <c:pt idx="677">
                  <c:v>7400000</c:v>
                </c:pt>
                <c:pt idx="678">
                  <c:v>7500000</c:v>
                </c:pt>
                <c:pt idx="679">
                  <c:v>7600000</c:v>
                </c:pt>
                <c:pt idx="680">
                  <c:v>7700000</c:v>
                </c:pt>
                <c:pt idx="681">
                  <c:v>7800000</c:v>
                </c:pt>
                <c:pt idx="682">
                  <c:v>7900000</c:v>
                </c:pt>
                <c:pt idx="683">
                  <c:v>8000000</c:v>
                </c:pt>
                <c:pt idx="684">
                  <c:v>8100000</c:v>
                </c:pt>
                <c:pt idx="685">
                  <c:v>8200000</c:v>
                </c:pt>
                <c:pt idx="686">
                  <c:v>8300000</c:v>
                </c:pt>
                <c:pt idx="687">
                  <c:v>8400000</c:v>
                </c:pt>
                <c:pt idx="688">
                  <c:v>8500000</c:v>
                </c:pt>
                <c:pt idx="689">
                  <c:v>8600000</c:v>
                </c:pt>
                <c:pt idx="690">
                  <c:v>8700000</c:v>
                </c:pt>
                <c:pt idx="691">
                  <c:v>8800000</c:v>
                </c:pt>
                <c:pt idx="692">
                  <c:v>8900000</c:v>
                </c:pt>
                <c:pt idx="693">
                  <c:v>9000000</c:v>
                </c:pt>
                <c:pt idx="694">
                  <c:v>9100000</c:v>
                </c:pt>
                <c:pt idx="695">
                  <c:v>9200000</c:v>
                </c:pt>
                <c:pt idx="696">
                  <c:v>9300000</c:v>
                </c:pt>
                <c:pt idx="697">
                  <c:v>9400000</c:v>
                </c:pt>
                <c:pt idx="698">
                  <c:v>9500000</c:v>
                </c:pt>
                <c:pt idx="699">
                  <c:v>9600000</c:v>
                </c:pt>
                <c:pt idx="700">
                  <c:v>9700000</c:v>
                </c:pt>
                <c:pt idx="701">
                  <c:v>9800000</c:v>
                </c:pt>
                <c:pt idx="702">
                  <c:v>9900000</c:v>
                </c:pt>
                <c:pt idx="703">
                  <c:v>10000000</c:v>
                </c:pt>
                <c:pt idx="704">
                  <c:v>11000000</c:v>
                </c:pt>
                <c:pt idx="705">
                  <c:v>12000000</c:v>
                </c:pt>
                <c:pt idx="706">
                  <c:v>13000000</c:v>
                </c:pt>
                <c:pt idx="707">
                  <c:v>14000000</c:v>
                </c:pt>
                <c:pt idx="708">
                  <c:v>15000000</c:v>
                </c:pt>
                <c:pt idx="709">
                  <c:v>16000000</c:v>
                </c:pt>
                <c:pt idx="710">
                  <c:v>17000000</c:v>
                </c:pt>
                <c:pt idx="711">
                  <c:v>18000000</c:v>
                </c:pt>
                <c:pt idx="712">
                  <c:v>19000000</c:v>
                </c:pt>
                <c:pt idx="713">
                  <c:v>20000000</c:v>
                </c:pt>
                <c:pt idx="714">
                  <c:v>21000000</c:v>
                </c:pt>
                <c:pt idx="715">
                  <c:v>22000000</c:v>
                </c:pt>
                <c:pt idx="716">
                  <c:v>23000000</c:v>
                </c:pt>
                <c:pt idx="717">
                  <c:v>24000000</c:v>
                </c:pt>
                <c:pt idx="718">
                  <c:v>25000000</c:v>
                </c:pt>
                <c:pt idx="719">
                  <c:v>26000000</c:v>
                </c:pt>
                <c:pt idx="720">
                  <c:v>27000000</c:v>
                </c:pt>
                <c:pt idx="721">
                  <c:v>28000000.000000004</c:v>
                </c:pt>
                <c:pt idx="722">
                  <c:v>29000000.000000004</c:v>
                </c:pt>
                <c:pt idx="723">
                  <c:v>30000000.000000004</c:v>
                </c:pt>
                <c:pt idx="724">
                  <c:v>31000000.000000004</c:v>
                </c:pt>
                <c:pt idx="725">
                  <c:v>32000000.000000004</c:v>
                </c:pt>
                <c:pt idx="726">
                  <c:v>33000000.000000004</c:v>
                </c:pt>
                <c:pt idx="727">
                  <c:v>34000000</c:v>
                </c:pt>
                <c:pt idx="728">
                  <c:v>35000000</c:v>
                </c:pt>
                <c:pt idx="729">
                  <c:v>36000000</c:v>
                </c:pt>
                <c:pt idx="730">
                  <c:v>37000000</c:v>
                </c:pt>
                <c:pt idx="731">
                  <c:v>38000000</c:v>
                </c:pt>
                <c:pt idx="732">
                  <c:v>39000000</c:v>
                </c:pt>
                <c:pt idx="733">
                  <c:v>40000000</c:v>
                </c:pt>
                <c:pt idx="734">
                  <c:v>41000000</c:v>
                </c:pt>
                <c:pt idx="735">
                  <c:v>42000000</c:v>
                </c:pt>
                <c:pt idx="736">
                  <c:v>43000000</c:v>
                </c:pt>
                <c:pt idx="737">
                  <c:v>44000000</c:v>
                </c:pt>
                <c:pt idx="738">
                  <c:v>45000000</c:v>
                </c:pt>
                <c:pt idx="739">
                  <c:v>46000000.00000001</c:v>
                </c:pt>
                <c:pt idx="740">
                  <c:v>47000000.00000001</c:v>
                </c:pt>
                <c:pt idx="741">
                  <c:v>48000000.00000001</c:v>
                </c:pt>
                <c:pt idx="742">
                  <c:v>49000000.00000001</c:v>
                </c:pt>
                <c:pt idx="743">
                  <c:v>50000000.00000001</c:v>
                </c:pt>
                <c:pt idx="744">
                  <c:v>51000000.00000001</c:v>
                </c:pt>
                <c:pt idx="745">
                  <c:v>52000000.00000001</c:v>
                </c:pt>
                <c:pt idx="746">
                  <c:v>53000000.00000001</c:v>
                </c:pt>
                <c:pt idx="747">
                  <c:v>54000000.00000001</c:v>
                </c:pt>
                <c:pt idx="748">
                  <c:v>55000000.00000001</c:v>
                </c:pt>
                <c:pt idx="749">
                  <c:v>56000000.00000001</c:v>
                </c:pt>
                <c:pt idx="750">
                  <c:v>57000000.00000001</c:v>
                </c:pt>
                <c:pt idx="751">
                  <c:v>58000000.00000001</c:v>
                </c:pt>
                <c:pt idx="752">
                  <c:v>59000000.00000001</c:v>
                </c:pt>
                <c:pt idx="753">
                  <c:v>60000000.00000001</c:v>
                </c:pt>
                <c:pt idx="754">
                  <c:v>61000000.00000001</c:v>
                </c:pt>
                <c:pt idx="755">
                  <c:v>62000000.00000001</c:v>
                </c:pt>
                <c:pt idx="756">
                  <c:v>63000000.00000001</c:v>
                </c:pt>
                <c:pt idx="757">
                  <c:v>64000000</c:v>
                </c:pt>
                <c:pt idx="758">
                  <c:v>65000000</c:v>
                </c:pt>
                <c:pt idx="759">
                  <c:v>66000000</c:v>
                </c:pt>
                <c:pt idx="760">
                  <c:v>67000000</c:v>
                </c:pt>
                <c:pt idx="761">
                  <c:v>68000000</c:v>
                </c:pt>
                <c:pt idx="762">
                  <c:v>69000000</c:v>
                </c:pt>
                <c:pt idx="763">
                  <c:v>70000000</c:v>
                </c:pt>
                <c:pt idx="764">
                  <c:v>71000000</c:v>
                </c:pt>
                <c:pt idx="765">
                  <c:v>72000000</c:v>
                </c:pt>
                <c:pt idx="766">
                  <c:v>73000000</c:v>
                </c:pt>
                <c:pt idx="767">
                  <c:v>74000000</c:v>
                </c:pt>
                <c:pt idx="768">
                  <c:v>75000000</c:v>
                </c:pt>
                <c:pt idx="769">
                  <c:v>76000000</c:v>
                </c:pt>
                <c:pt idx="770">
                  <c:v>77000000</c:v>
                </c:pt>
                <c:pt idx="771">
                  <c:v>78000000</c:v>
                </c:pt>
                <c:pt idx="772">
                  <c:v>79000000</c:v>
                </c:pt>
                <c:pt idx="773">
                  <c:v>80000000</c:v>
                </c:pt>
                <c:pt idx="774">
                  <c:v>81000000</c:v>
                </c:pt>
                <c:pt idx="775">
                  <c:v>82000000</c:v>
                </c:pt>
                <c:pt idx="776">
                  <c:v>83000000</c:v>
                </c:pt>
                <c:pt idx="777">
                  <c:v>84000000</c:v>
                </c:pt>
                <c:pt idx="778">
                  <c:v>85000000</c:v>
                </c:pt>
                <c:pt idx="779">
                  <c:v>86000000</c:v>
                </c:pt>
                <c:pt idx="780">
                  <c:v>87000000</c:v>
                </c:pt>
                <c:pt idx="781">
                  <c:v>88000000</c:v>
                </c:pt>
                <c:pt idx="782">
                  <c:v>89000000</c:v>
                </c:pt>
                <c:pt idx="783">
                  <c:v>90000000</c:v>
                </c:pt>
                <c:pt idx="784">
                  <c:v>91000000</c:v>
                </c:pt>
                <c:pt idx="785">
                  <c:v>92000000</c:v>
                </c:pt>
                <c:pt idx="786">
                  <c:v>93000000</c:v>
                </c:pt>
                <c:pt idx="787">
                  <c:v>94000000</c:v>
                </c:pt>
                <c:pt idx="788">
                  <c:v>95000000</c:v>
                </c:pt>
                <c:pt idx="789">
                  <c:v>96000000</c:v>
                </c:pt>
                <c:pt idx="790">
                  <c:v>97000000</c:v>
                </c:pt>
                <c:pt idx="791">
                  <c:v>98000000</c:v>
                </c:pt>
                <c:pt idx="792">
                  <c:v>99000000</c:v>
                </c:pt>
                <c:pt idx="793">
                  <c:v>100000000</c:v>
                </c:pt>
              </c:numCache>
            </c:numRef>
          </c:xVal>
          <c:yVal>
            <c:numRef>
              <c:f>'Moody - Cr sfera e cilindro'!$F$6:$F$799</c:f>
              <c:numCache>
                <c:ptCount val="794"/>
                <c:pt idx="0">
                  <c:v>311.083</c:v>
                </c:pt>
                <c:pt idx="1">
                  <c:v>302.9771111111112</c:v>
                </c:pt>
                <c:pt idx="2">
                  <c:v>294.8712222222223</c:v>
                </c:pt>
                <c:pt idx="3">
                  <c:v>286.7653333333334</c:v>
                </c:pt>
                <c:pt idx="4">
                  <c:v>278.6594444444445</c:v>
                </c:pt>
                <c:pt idx="5">
                  <c:v>270.5535555555556</c:v>
                </c:pt>
                <c:pt idx="6">
                  <c:v>262.4476666666667</c:v>
                </c:pt>
                <c:pt idx="7">
                  <c:v>254.3417777777778</c:v>
                </c:pt>
                <c:pt idx="8">
                  <c:v>246.2358888888889</c:v>
                </c:pt>
                <c:pt idx="9">
                  <c:v>238.13000000000002</c:v>
                </c:pt>
                <c:pt idx="10">
                  <c:v>230.02411111111113</c:v>
                </c:pt>
                <c:pt idx="11">
                  <c:v>221.91822222222223</c:v>
                </c:pt>
                <c:pt idx="12">
                  <c:v>213.81233333333336</c:v>
                </c:pt>
                <c:pt idx="13">
                  <c:v>205.70644444444446</c:v>
                </c:pt>
                <c:pt idx="14">
                  <c:v>197.60055555555556</c:v>
                </c:pt>
                <c:pt idx="15">
                  <c:v>189.49466666666666</c:v>
                </c:pt>
                <c:pt idx="16">
                  <c:v>181.38877777777776</c:v>
                </c:pt>
                <c:pt idx="17">
                  <c:v>173.2828888888889</c:v>
                </c:pt>
                <c:pt idx="18">
                  <c:v>165.177</c:v>
                </c:pt>
                <c:pt idx="19">
                  <c:v>159.83055555555555</c:v>
                </c:pt>
                <c:pt idx="20">
                  <c:v>154.4841111111111</c:v>
                </c:pt>
                <c:pt idx="21">
                  <c:v>149.13766666666666</c:v>
                </c:pt>
                <c:pt idx="22">
                  <c:v>143.79122222222222</c:v>
                </c:pt>
                <c:pt idx="23">
                  <c:v>138.44477777777777</c:v>
                </c:pt>
                <c:pt idx="24">
                  <c:v>133.09833333333333</c:v>
                </c:pt>
                <c:pt idx="25">
                  <c:v>127.75188888888889</c:v>
                </c:pt>
                <c:pt idx="26">
                  <c:v>122.40544444444444</c:v>
                </c:pt>
                <c:pt idx="27">
                  <c:v>117.059</c:v>
                </c:pt>
                <c:pt idx="28">
                  <c:v>111.71255555555555</c:v>
                </c:pt>
                <c:pt idx="29">
                  <c:v>106.36611111111111</c:v>
                </c:pt>
                <c:pt idx="30">
                  <c:v>101.01966666666667</c:v>
                </c:pt>
                <c:pt idx="31">
                  <c:v>95.67322222222222</c:v>
                </c:pt>
                <c:pt idx="32">
                  <c:v>90.32677777777778</c:v>
                </c:pt>
                <c:pt idx="33">
                  <c:v>84.98033333333333</c:v>
                </c:pt>
                <c:pt idx="34">
                  <c:v>79.63388888888889</c:v>
                </c:pt>
                <c:pt idx="35">
                  <c:v>74.28744444444445</c:v>
                </c:pt>
                <c:pt idx="36">
                  <c:v>68.941</c:v>
                </c:pt>
                <c:pt idx="37">
                  <c:v>67.95461111111112</c:v>
                </c:pt>
                <c:pt idx="38">
                  <c:v>66.96822222222222</c:v>
                </c:pt>
                <c:pt idx="39">
                  <c:v>65.98183333333333</c:v>
                </c:pt>
                <c:pt idx="40">
                  <c:v>64.99544444444444</c:v>
                </c:pt>
                <c:pt idx="41">
                  <c:v>64.00905555555556</c:v>
                </c:pt>
                <c:pt idx="42">
                  <c:v>63.022666666666666</c:v>
                </c:pt>
                <c:pt idx="43">
                  <c:v>62.03627777777778</c:v>
                </c:pt>
                <c:pt idx="44">
                  <c:v>61.04988888888889</c:v>
                </c:pt>
                <c:pt idx="45">
                  <c:v>60.063500000000005</c:v>
                </c:pt>
                <c:pt idx="46">
                  <c:v>59.07711111111111</c:v>
                </c:pt>
                <c:pt idx="47">
                  <c:v>58.090722222222226</c:v>
                </c:pt>
                <c:pt idx="48">
                  <c:v>57.10433333333334</c:v>
                </c:pt>
                <c:pt idx="49">
                  <c:v>56.11794444444445</c:v>
                </c:pt>
                <c:pt idx="50">
                  <c:v>55.13155555555556</c:v>
                </c:pt>
                <c:pt idx="51">
                  <c:v>54.14516666666667</c:v>
                </c:pt>
                <c:pt idx="52">
                  <c:v>53.15877777777778</c:v>
                </c:pt>
                <c:pt idx="53">
                  <c:v>52.17238888888889</c:v>
                </c:pt>
                <c:pt idx="54">
                  <c:v>51.186</c:v>
                </c:pt>
                <c:pt idx="55">
                  <c:v>50.453944444444446</c:v>
                </c:pt>
                <c:pt idx="56">
                  <c:v>49.72188888888889</c:v>
                </c:pt>
                <c:pt idx="57">
                  <c:v>48.98983333333334</c:v>
                </c:pt>
                <c:pt idx="58">
                  <c:v>48.257777777777775</c:v>
                </c:pt>
                <c:pt idx="59">
                  <c:v>47.52572222222222</c:v>
                </c:pt>
                <c:pt idx="60">
                  <c:v>46.79366666666667</c:v>
                </c:pt>
                <c:pt idx="61">
                  <c:v>46.06161111111111</c:v>
                </c:pt>
                <c:pt idx="62">
                  <c:v>45.32955555555556</c:v>
                </c:pt>
                <c:pt idx="63">
                  <c:v>44.5975</c:v>
                </c:pt>
                <c:pt idx="64">
                  <c:v>43.86544444444444</c:v>
                </c:pt>
                <c:pt idx="65">
                  <c:v>43.13338888888889</c:v>
                </c:pt>
                <c:pt idx="66">
                  <c:v>42.40133333333333</c:v>
                </c:pt>
                <c:pt idx="67">
                  <c:v>41.66927777777778</c:v>
                </c:pt>
                <c:pt idx="68">
                  <c:v>40.937222222222225</c:v>
                </c:pt>
                <c:pt idx="69">
                  <c:v>40.20516666666667</c:v>
                </c:pt>
                <c:pt idx="70">
                  <c:v>39.47311111111111</c:v>
                </c:pt>
                <c:pt idx="71">
                  <c:v>38.741055555555555</c:v>
                </c:pt>
                <c:pt idx="72">
                  <c:v>38.009</c:v>
                </c:pt>
                <c:pt idx="73">
                  <c:v>37.78077777777778</c:v>
                </c:pt>
                <c:pt idx="74">
                  <c:v>37.55255555555556</c:v>
                </c:pt>
                <c:pt idx="75">
                  <c:v>37.324333333333335</c:v>
                </c:pt>
                <c:pt idx="76">
                  <c:v>37.096111111111114</c:v>
                </c:pt>
                <c:pt idx="77">
                  <c:v>36.86788888888889</c:v>
                </c:pt>
                <c:pt idx="78">
                  <c:v>36.63966666666667</c:v>
                </c:pt>
                <c:pt idx="79">
                  <c:v>36.41144444444445</c:v>
                </c:pt>
                <c:pt idx="80">
                  <c:v>36.18322222222223</c:v>
                </c:pt>
                <c:pt idx="81">
                  <c:v>35.955</c:v>
                </c:pt>
                <c:pt idx="82">
                  <c:v>35.72677777777778</c:v>
                </c:pt>
                <c:pt idx="83">
                  <c:v>35.498555555555555</c:v>
                </c:pt>
                <c:pt idx="84">
                  <c:v>35.27033333333333</c:v>
                </c:pt>
                <c:pt idx="85">
                  <c:v>35.04211111111111</c:v>
                </c:pt>
                <c:pt idx="86">
                  <c:v>34.81388888888889</c:v>
                </c:pt>
                <c:pt idx="87">
                  <c:v>34.58566666666667</c:v>
                </c:pt>
                <c:pt idx="88">
                  <c:v>34.35744444444445</c:v>
                </c:pt>
                <c:pt idx="89">
                  <c:v>34.129222222222225</c:v>
                </c:pt>
                <c:pt idx="90">
                  <c:v>33.901</c:v>
                </c:pt>
                <c:pt idx="91">
                  <c:v>33.250777777777785</c:v>
                </c:pt>
                <c:pt idx="92">
                  <c:v>32.60055555555556</c:v>
                </c:pt>
                <c:pt idx="93">
                  <c:v>31.950333333333337</c:v>
                </c:pt>
                <c:pt idx="94">
                  <c:v>31.300111111111114</c:v>
                </c:pt>
                <c:pt idx="95">
                  <c:v>30.649888888888892</c:v>
                </c:pt>
                <c:pt idx="96">
                  <c:v>29.99966666666667</c:v>
                </c:pt>
                <c:pt idx="97">
                  <c:v>29.349444444444448</c:v>
                </c:pt>
                <c:pt idx="98">
                  <c:v>28.699222222222225</c:v>
                </c:pt>
                <c:pt idx="99">
                  <c:v>28.049</c:v>
                </c:pt>
                <c:pt idx="100">
                  <c:v>27.39877777777778</c:v>
                </c:pt>
                <c:pt idx="101">
                  <c:v>26.748555555555555</c:v>
                </c:pt>
                <c:pt idx="102">
                  <c:v>26.098333333333333</c:v>
                </c:pt>
                <c:pt idx="103">
                  <c:v>25.44811111111111</c:v>
                </c:pt>
                <c:pt idx="104">
                  <c:v>24.797888888888888</c:v>
                </c:pt>
                <c:pt idx="105">
                  <c:v>24.147666666666666</c:v>
                </c:pt>
                <c:pt idx="106">
                  <c:v>23.497444444444444</c:v>
                </c:pt>
                <c:pt idx="107">
                  <c:v>22.84722222222222</c:v>
                </c:pt>
                <c:pt idx="108">
                  <c:v>22.197</c:v>
                </c:pt>
                <c:pt idx="109">
                  <c:v>21.476888888888887</c:v>
                </c:pt>
                <c:pt idx="110">
                  <c:v>20.756777777777778</c:v>
                </c:pt>
                <c:pt idx="111">
                  <c:v>20.03666666666667</c:v>
                </c:pt>
                <c:pt idx="112">
                  <c:v>19.316555555555556</c:v>
                </c:pt>
                <c:pt idx="113">
                  <c:v>18.596444444444444</c:v>
                </c:pt>
                <c:pt idx="114">
                  <c:v>17.876333333333335</c:v>
                </c:pt>
                <c:pt idx="115">
                  <c:v>17.156222222222222</c:v>
                </c:pt>
                <c:pt idx="116">
                  <c:v>16.43611111111111</c:v>
                </c:pt>
                <c:pt idx="117">
                  <c:v>15.716</c:v>
                </c:pt>
                <c:pt idx="118">
                  <c:v>14.995888888888889</c:v>
                </c:pt>
                <c:pt idx="119">
                  <c:v>14.275777777777778</c:v>
                </c:pt>
                <c:pt idx="120">
                  <c:v>13.555666666666667</c:v>
                </c:pt>
                <c:pt idx="121">
                  <c:v>12.835555555555555</c:v>
                </c:pt>
                <c:pt idx="122">
                  <c:v>12.115444444444444</c:v>
                </c:pt>
                <c:pt idx="123">
                  <c:v>11.395333333333333</c:v>
                </c:pt>
                <c:pt idx="124">
                  <c:v>10.67522222222222</c:v>
                </c:pt>
                <c:pt idx="125">
                  <c:v>9.95511111111111</c:v>
                </c:pt>
                <c:pt idx="126">
                  <c:v>9.235</c:v>
                </c:pt>
                <c:pt idx="127">
                  <c:v>9.123999999999999</c:v>
                </c:pt>
                <c:pt idx="128">
                  <c:v>9.013</c:v>
                </c:pt>
                <c:pt idx="129">
                  <c:v>8.902</c:v>
                </c:pt>
                <c:pt idx="130">
                  <c:v>8.791</c:v>
                </c:pt>
                <c:pt idx="131">
                  <c:v>8.68</c:v>
                </c:pt>
                <c:pt idx="132">
                  <c:v>8.568999999999999</c:v>
                </c:pt>
                <c:pt idx="133">
                  <c:v>8.458</c:v>
                </c:pt>
                <c:pt idx="134">
                  <c:v>8.347</c:v>
                </c:pt>
                <c:pt idx="135">
                  <c:v>8.236</c:v>
                </c:pt>
                <c:pt idx="136">
                  <c:v>8.125</c:v>
                </c:pt>
                <c:pt idx="137">
                  <c:v>8.014</c:v>
                </c:pt>
                <c:pt idx="138">
                  <c:v>7.903</c:v>
                </c:pt>
                <c:pt idx="139">
                  <c:v>7.792</c:v>
                </c:pt>
                <c:pt idx="140">
                  <c:v>7.681</c:v>
                </c:pt>
                <c:pt idx="141">
                  <c:v>7.57</c:v>
                </c:pt>
                <c:pt idx="142">
                  <c:v>7.459</c:v>
                </c:pt>
                <c:pt idx="143">
                  <c:v>7.348</c:v>
                </c:pt>
                <c:pt idx="144">
                  <c:v>7.237</c:v>
                </c:pt>
                <c:pt idx="145">
                  <c:v>7.167777777777777</c:v>
                </c:pt>
                <c:pt idx="146">
                  <c:v>7.0985555555555555</c:v>
                </c:pt>
                <c:pt idx="147">
                  <c:v>7.029333333333334</c:v>
                </c:pt>
                <c:pt idx="148">
                  <c:v>6.960111111111111</c:v>
                </c:pt>
                <c:pt idx="149">
                  <c:v>6.890888888888889</c:v>
                </c:pt>
                <c:pt idx="150">
                  <c:v>6.821666666666666</c:v>
                </c:pt>
                <c:pt idx="151">
                  <c:v>6.7524444444444445</c:v>
                </c:pt>
                <c:pt idx="152">
                  <c:v>6.683222222222222</c:v>
                </c:pt>
                <c:pt idx="153">
                  <c:v>6.614</c:v>
                </c:pt>
                <c:pt idx="154">
                  <c:v>6.544777777777778</c:v>
                </c:pt>
                <c:pt idx="155">
                  <c:v>6.475555555555555</c:v>
                </c:pt>
                <c:pt idx="156">
                  <c:v>6.406333333333333</c:v>
                </c:pt>
                <c:pt idx="157">
                  <c:v>6.337111111111111</c:v>
                </c:pt>
                <c:pt idx="158">
                  <c:v>6.267888888888889</c:v>
                </c:pt>
                <c:pt idx="159">
                  <c:v>6.198666666666666</c:v>
                </c:pt>
                <c:pt idx="160">
                  <c:v>6.129444444444444</c:v>
                </c:pt>
                <c:pt idx="161">
                  <c:v>6.0602222222222215</c:v>
                </c:pt>
                <c:pt idx="162">
                  <c:v>5.991</c:v>
                </c:pt>
                <c:pt idx="163">
                  <c:v>5.955888888888889</c:v>
                </c:pt>
                <c:pt idx="164">
                  <c:v>5.9207777777777775</c:v>
                </c:pt>
                <c:pt idx="165">
                  <c:v>5.885666666666666</c:v>
                </c:pt>
                <c:pt idx="166">
                  <c:v>5.850555555555555</c:v>
                </c:pt>
                <c:pt idx="167">
                  <c:v>5.815444444444444</c:v>
                </c:pt>
                <c:pt idx="168">
                  <c:v>5.780333333333333</c:v>
                </c:pt>
                <c:pt idx="169">
                  <c:v>5.745222222222222</c:v>
                </c:pt>
                <c:pt idx="170">
                  <c:v>5.710111111111111</c:v>
                </c:pt>
                <c:pt idx="171">
                  <c:v>5.675</c:v>
                </c:pt>
                <c:pt idx="172">
                  <c:v>5.639888888888889</c:v>
                </c:pt>
                <c:pt idx="173">
                  <c:v>5.604777777777778</c:v>
                </c:pt>
                <c:pt idx="174">
                  <c:v>5.5696666666666665</c:v>
                </c:pt>
                <c:pt idx="175">
                  <c:v>5.5345555555555555</c:v>
                </c:pt>
                <c:pt idx="176">
                  <c:v>5.499444444444444</c:v>
                </c:pt>
                <c:pt idx="177">
                  <c:v>5.464333333333333</c:v>
                </c:pt>
                <c:pt idx="178">
                  <c:v>5.429222222222222</c:v>
                </c:pt>
                <c:pt idx="179">
                  <c:v>5.394111111111111</c:v>
                </c:pt>
                <c:pt idx="180">
                  <c:v>5.359</c:v>
                </c:pt>
                <c:pt idx="181">
                  <c:v>5.248055555555556</c:v>
                </c:pt>
                <c:pt idx="182">
                  <c:v>5.137111111111111</c:v>
                </c:pt>
                <c:pt idx="183">
                  <c:v>5.026166666666667</c:v>
                </c:pt>
                <c:pt idx="184">
                  <c:v>4.915222222222223</c:v>
                </c:pt>
                <c:pt idx="185">
                  <c:v>4.804277777777778</c:v>
                </c:pt>
                <c:pt idx="186">
                  <c:v>4.693333333333333</c:v>
                </c:pt>
                <c:pt idx="187">
                  <c:v>4.5823888888888895</c:v>
                </c:pt>
                <c:pt idx="188">
                  <c:v>4.471444444444445</c:v>
                </c:pt>
                <c:pt idx="189">
                  <c:v>4.3605</c:v>
                </c:pt>
                <c:pt idx="190">
                  <c:v>4.249555555555555</c:v>
                </c:pt>
                <c:pt idx="191">
                  <c:v>4.1386111111111115</c:v>
                </c:pt>
                <c:pt idx="192">
                  <c:v>4.027666666666667</c:v>
                </c:pt>
                <c:pt idx="193">
                  <c:v>3.9167222222222224</c:v>
                </c:pt>
                <c:pt idx="194">
                  <c:v>3.8057777777777777</c:v>
                </c:pt>
                <c:pt idx="195">
                  <c:v>3.6948333333333334</c:v>
                </c:pt>
                <c:pt idx="196">
                  <c:v>3.583888888888889</c:v>
                </c:pt>
                <c:pt idx="197">
                  <c:v>3.4729444444444444</c:v>
                </c:pt>
                <c:pt idx="198">
                  <c:v>3.362</c:v>
                </c:pt>
                <c:pt idx="199">
                  <c:v>3.326277777777778</c:v>
                </c:pt>
                <c:pt idx="200">
                  <c:v>3.2905555555555557</c:v>
                </c:pt>
                <c:pt idx="201">
                  <c:v>3.2548333333333335</c:v>
                </c:pt>
                <c:pt idx="202">
                  <c:v>3.2191111111111113</c:v>
                </c:pt>
                <c:pt idx="203">
                  <c:v>3.183388888888889</c:v>
                </c:pt>
                <c:pt idx="204">
                  <c:v>3.147666666666667</c:v>
                </c:pt>
                <c:pt idx="205">
                  <c:v>3.1119444444444446</c:v>
                </c:pt>
                <c:pt idx="206">
                  <c:v>3.0762222222222224</c:v>
                </c:pt>
                <c:pt idx="207">
                  <c:v>3.0404999999999998</c:v>
                </c:pt>
                <c:pt idx="208">
                  <c:v>3.004777777777778</c:v>
                </c:pt>
                <c:pt idx="209">
                  <c:v>2.9690555555555553</c:v>
                </c:pt>
                <c:pt idx="210">
                  <c:v>2.933333333333333</c:v>
                </c:pt>
                <c:pt idx="211">
                  <c:v>2.897611111111111</c:v>
                </c:pt>
                <c:pt idx="212">
                  <c:v>2.8618888888888887</c:v>
                </c:pt>
                <c:pt idx="213">
                  <c:v>2.8261666666666665</c:v>
                </c:pt>
                <c:pt idx="214">
                  <c:v>2.7904444444444443</c:v>
                </c:pt>
                <c:pt idx="215">
                  <c:v>2.754722222222222</c:v>
                </c:pt>
                <c:pt idx="216">
                  <c:v>2.719</c:v>
                </c:pt>
                <c:pt idx="217">
                  <c:v>2.687388888888889</c:v>
                </c:pt>
                <c:pt idx="218">
                  <c:v>2.655777777777778</c:v>
                </c:pt>
                <c:pt idx="219">
                  <c:v>2.6241666666666665</c:v>
                </c:pt>
                <c:pt idx="220">
                  <c:v>2.5925555555555553</c:v>
                </c:pt>
                <c:pt idx="221">
                  <c:v>2.5609444444444445</c:v>
                </c:pt>
                <c:pt idx="222">
                  <c:v>2.529333333333333</c:v>
                </c:pt>
                <c:pt idx="223">
                  <c:v>2.497722222222222</c:v>
                </c:pt>
                <c:pt idx="224">
                  <c:v>2.466111111111111</c:v>
                </c:pt>
                <c:pt idx="225">
                  <c:v>2.4345</c:v>
                </c:pt>
                <c:pt idx="226">
                  <c:v>2.4028888888888886</c:v>
                </c:pt>
                <c:pt idx="227">
                  <c:v>2.371277777777778</c:v>
                </c:pt>
                <c:pt idx="228">
                  <c:v>2.3396666666666666</c:v>
                </c:pt>
                <c:pt idx="229">
                  <c:v>2.3080555555555553</c:v>
                </c:pt>
                <c:pt idx="230">
                  <c:v>2.2764444444444445</c:v>
                </c:pt>
                <c:pt idx="231">
                  <c:v>2.2448333333333332</c:v>
                </c:pt>
                <c:pt idx="232">
                  <c:v>2.213222222222222</c:v>
                </c:pt>
                <c:pt idx="233">
                  <c:v>2.181611111111111</c:v>
                </c:pt>
                <c:pt idx="234">
                  <c:v>2.15</c:v>
                </c:pt>
                <c:pt idx="235">
                  <c:v>2.1247777777777777</c:v>
                </c:pt>
                <c:pt idx="236">
                  <c:v>2.0995555555555554</c:v>
                </c:pt>
                <c:pt idx="237">
                  <c:v>2.074333333333333</c:v>
                </c:pt>
                <c:pt idx="238">
                  <c:v>2.049111111111111</c:v>
                </c:pt>
                <c:pt idx="239">
                  <c:v>2.0238888888888886</c:v>
                </c:pt>
                <c:pt idx="240">
                  <c:v>1.9986666666666666</c:v>
                </c:pt>
                <c:pt idx="241">
                  <c:v>1.9734444444444443</c:v>
                </c:pt>
                <c:pt idx="242">
                  <c:v>1.948222222222222</c:v>
                </c:pt>
                <c:pt idx="243">
                  <c:v>1.923</c:v>
                </c:pt>
                <c:pt idx="244">
                  <c:v>1.8977777777777778</c:v>
                </c:pt>
                <c:pt idx="245">
                  <c:v>1.8725555555555555</c:v>
                </c:pt>
                <c:pt idx="246">
                  <c:v>1.8473333333333333</c:v>
                </c:pt>
                <c:pt idx="247">
                  <c:v>1.822111111111111</c:v>
                </c:pt>
                <c:pt idx="248">
                  <c:v>1.7968888888888888</c:v>
                </c:pt>
                <c:pt idx="249">
                  <c:v>1.7716666666666665</c:v>
                </c:pt>
                <c:pt idx="250">
                  <c:v>1.7464444444444445</c:v>
                </c:pt>
                <c:pt idx="251">
                  <c:v>1.7212222222222222</c:v>
                </c:pt>
                <c:pt idx="252">
                  <c:v>1.696</c:v>
                </c:pt>
                <c:pt idx="253">
                  <c:v>1.680611111111111</c:v>
                </c:pt>
                <c:pt idx="254">
                  <c:v>1.6652222222222222</c:v>
                </c:pt>
                <c:pt idx="255">
                  <c:v>1.6498333333333333</c:v>
                </c:pt>
                <c:pt idx="256">
                  <c:v>1.6344444444444444</c:v>
                </c:pt>
                <c:pt idx="257">
                  <c:v>1.6190555555555555</c:v>
                </c:pt>
                <c:pt idx="258">
                  <c:v>1.6036666666666666</c:v>
                </c:pt>
                <c:pt idx="259">
                  <c:v>1.5882777777777777</c:v>
                </c:pt>
                <c:pt idx="260">
                  <c:v>1.572888888888889</c:v>
                </c:pt>
                <c:pt idx="261">
                  <c:v>1.5575</c:v>
                </c:pt>
                <c:pt idx="262">
                  <c:v>1.5421111111111112</c:v>
                </c:pt>
                <c:pt idx="263">
                  <c:v>1.5267222222222223</c:v>
                </c:pt>
                <c:pt idx="264">
                  <c:v>1.5113333333333334</c:v>
                </c:pt>
                <c:pt idx="265">
                  <c:v>1.4959444444444445</c:v>
                </c:pt>
                <c:pt idx="266">
                  <c:v>1.4805555555555556</c:v>
                </c:pt>
                <c:pt idx="267">
                  <c:v>1.4651666666666667</c:v>
                </c:pt>
                <c:pt idx="268">
                  <c:v>1.4497777777777778</c:v>
                </c:pt>
                <c:pt idx="269">
                  <c:v>1.434388888888889</c:v>
                </c:pt>
                <c:pt idx="270">
                  <c:v>1.419</c:v>
                </c:pt>
                <c:pt idx="271">
                  <c:v>1.3861666666666668</c:v>
                </c:pt>
                <c:pt idx="272">
                  <c:v>1.3533333333333335</c:v>
                </c:pt>
                <c:pt idx="273">
                  <c:v>1.3205</c:v>
                </c:pt>
                <c:pt idx="274">
                  <c:v>1.2876666666666667</c:v>
                </c:pt>
                <c:pt idx="275">
                  <c:v>1.2548333333333335</c:v>
                </c:pt>
                <c:pt idx="276">
                  <c:v>1.222</c:v>
                </c:pt>
                <c:pt idx="277">
                  <c:v>1.1891666666666667</c:v>
                </c:pt>
                <c:pt idx="278">
                  <c:v>1.1563333333333334</c:v>
                </c:pt>
                <c:pt idx="279">
                  <c:v>1.1235</c:v>
                </c:pt>
                <c:pt idx="280">
                  <c:v>1.0906666666666667</c:v>
                </c:pt>
                <c:pt idx="281">
                  <c:v>1.0578333333333334</c:v>
                </c:pt>
                <c:pt idx="282">
                  <c:v>1.025</c:v>
                </c:pt>
                <c:pt idx="283">
                  <c:v>0.9921666666666666</c:v>
                </c:pt>
                <c:pt idx="284">
                  <c:v>0.9593333333333334</c:v>
                </c:pt>
                <c:pt idx="285">
                  <c:v>0.9265</c:v>
                </c:pt>
                <c:pt idx="286">
                  <c:v>0.8936666666666666</c:v>
                </c:pt>
                <c:pt idx="287">
                  <c:v>0.8608333333333333</c:v>
                </c:pt>
                <c:pt idx="288">
                  <c:v>0.828</c:v>
                </c:pt>
                <c:pt idx="289">
                  <c:v>0.8189444444444444</c:v>
                </c:pt>
                <c:pt idx="290">
                  <c:v>0.8098888888888889</c:v>
                </c:pt>
                <c:pt idx="291">
                  <c:v>0.8008333333333333</c:v>
                </c:pt>
                <c:pt idx="292">
                  <c:v>0.7917777777777777</c:v>
                </c:pt>
                <c:pt idx="293">
                  <c:v>0.7827222222222222</c:v>
                </c:pt>
                <c:pt idx="294">
                  <c:v>0.7736666666666666</c:v>
                </c:pt>
                <c:pt idx="295">
                  <c:v>0.7646111111111111</c:v>
                </c:pt>
                <c:pt idx="296">
                  <c:v>0.7555555555555555</c:v>
                </c:pt>
                <c:pt idx="297">
                  <c:v>0.7464999999999999</c:v>
                </c:pt>
                <c:pt idx="298">
                  <c:v>0.7374444444444445</c:v>
                </c:pt>
                <c:pt idx="299">
                  <c:v>0.7283888888888889</c:v>
                </c:pt>
                <c:pt idx="300">
                  <c:v>0.7193333333333334</c:v>
                </c:pt>
                <c:pt idx="301">
                  <c:v>0.7102777777777778</c:v>
                </c:pt>
                <c:pt idx="302">
                  <c:v>0.7012222222222222</c:v>
                </c:pt>
                <c:pt idx="303">
                  <c:v>0.6921666666666667</c:v>
                </c:pt>
                <c:pt idx="304">
                  <c:v>0.6831111111111111</c:v>
                </c:pt>
                <c:pt idx="305">
                  <c:v>0.6740555555555556</c:v>
                </c:pt>
                <c:pt idx="306">
                  <c:v>0.665</c:v>
                </c:pt>
                <c:pt idx="307">
                  <c:v>0.6610555555555556</c:v>
                </c:pt>
                <c:pt idx="308">
                  <c:v>0.6571111111111112</c:v>
                </c:pt>
                <c:pt idx="309">
                  <c:v>0.6531666666666667</c:v>
                </c:pt>
                <c:pt idx="310">
                  <c:v>0.6492222222222223</c:v>
                </c:pt>
                <c:pt idx="311">
                  <c:v>0.6452777777777778</c:v>
                </c:pt>
                <c:pt idx="312">
                  <c:v>0.6413333333333333</c:v>
                </c:pt>
                <c:pt idx="313">
                  <c:v>0.6373888888888889</c:v>
                </c:pt>
                <c:pt idx="314">
                  <c:v>0.6334444444444445</c:v>
                </c:pt>
                <c:pt idx="315">
                  <c:v>0.6295</c:v>
                </c:pt>
                <c:pt idx="316">
                  <c:v>0.6255555555555555</c:v>
                </c:pt>
                <c:pt idx="317">
                  <c:v>0.6216111111111111</c:v>
                </c:pt>
                <c:pt idx="318">
                  <c:v>0.6176666666666667</c:v>
                </c:pt>
                <c:pt idx="319">
                  <c:v>0.6137222222222222</c:v>
                </c:pt>
                <c:pt idx="320">
                  <c:v>0.6097777777777778</c:v>
                </c:pt>
                <c:pt idx="321">
                  <c:v>0.6058333333333333</c:v>
                </c:pt>
                <c:pt idx="322">
                  <c:v>0.6018888888888889</c:v>
                </c:pt>
                <c:pt idx="323">
                  <c:v>0.5979444444444444</c:v>
                </c:pt>
                <c:pt idx="324">
                  <c:v>0.594</c:v>
                </c:pt>
                <c:pt idx="325">
                  <c:v>0.5918333333333333</c:v>
                </c:pt>
                <c:pt idx="326">
                  <c:v>0.5896666666666667</c:v>
                </c:pt>
                <c:pt idx="327">
                  <c:v>0.5875</c:v>
                </c:pt>
                <c:pt idx="328">
                  <c:v>0.5853333333333334</c:v>
                </c:pt>
                <c:pt idx="329">
                  <c:v>0.5831666666666666</c:v>
                </c:pt>
                <c:pt idx="330">
                  <c:v>0.581</c:v>
                </c:pt>
                <c:pt idx="331">
                  <c:v>0.5788333333333333</c:v>
                </c:pt>
                <c:pt idx="332">
                  <c:v>0.5766666666666667</c:v>
                </c:pt>
                <c:pt idx="333">
                  <c:v>0.5745</c:v>
                </c:pt>
                <c:pt idx="334">
                  <c:v>0.5723333333333334</c:v>
                </c:pt>
                <c:pt idx="335">
                  <c:v>0.5701666666666667</c:v>
                </c:pt>
                <c:pt idx="336">
                  <c:v>0.5680000000000001</c:v>
                </c:pt>
                <c:pt idx="337">
                  <c:v>0.5658333333333334</c:v>
                </c:pt>
                <c:pt idx="338">
                  <c:v>0.5636666666666666</c:v>
                </c:pt>
                <c:pt idx="339">
                  <c:v>0.5615</c:v>
                </c:pt>
                <c:pt idx="340">
                  <c:v>0.5593333333333333</c:v>
                </c:pt>
                <c:pt idx="341">
                  <c:v>0.5571666666666667</c:v>
                </c:pt>
                <c:pt idx="342">
                  <c:v>0.555</c:v>
                </c:pt>
                <c:pt idx="343">
                  <c:v>0.5536666666666668</c:v>
                </c:pt>
                <c:pt idx="344">
                  <c:v>0.5523333333333333</c:v>
                </c:pt>
                <c:pt idx="345">
                  <c:v>0.551</c:v>
                </c:pt>
                <c:pt idx="346">
                  <c:v>0.5496666666666667</c:v>
                </c:pt>
                <c:pt idx="347">
                  <c:v>0.5483333333333333</c:v>
                </c:pt>
                <c:pt idx="348">
                  <c:v>0.547</c:v>
                </c:pt>
                <c:pt idx="349">
                  <c:v>0.5456666666666667</c:v>
                </c:pt>
                <c:pt idx="350">
                  <c:v>0.5443333333333333</c:v>
                </c:pt>
                <c:pt idx="351">
                  <c:v>0.543</c:v>
                </c:pt>
                <c:pt idx="352">
                  <c:v>0.5416666666666667</c:v>
                </c:pt>
                <c:pt idx="353">
                  <c:v>0.5403333333333333</c:v>
                </c:pt>
                <c:pt idx="354">
                  <c:v>0.539</c:v>
                </c:pt>
                <c:pt idx="355">
                  <c:v>0.5376666666666667</c:v>
                </c:pt>
                <c:pt idx="356">
                  <c:v>0.5363333333333333</c:v>
                </c:pt>
                <c:pt idx="357">
                  <c:v>0.535</c:v>
                </c:pt>
                <c:pt idx="358">
                  <c:v>0.5336666666666667</c:v>
                </c:pt>
                <c:pt idx="359">
                  <c:v>0.5323333333333333</c:v>
                </c:pt>
                <c:pt idx="360">
                  <c:v>0.531</c:v>
                </c:pt>
                <c:pt idx="361">
                  <c:v>0.5278333333333334</c:v>
                </c:pt>
                <c:pt idx="362">
                  <c:v>0.5246666666666667</c:v>
                </c:pt>
                <c:pt idx="363">
                  <c:v>0.5215000000000001</c:v>
                </c:pt>
                <c:pt idx="364">
                  <c:v>0.5183333333333333</c:v>
                </c:pt>
                <c:pt idx="365">
                  <c:v>0.5151666666666667</c:v>
                </c:pt>
                <c:pt idx="366">
                  <c:v>0.512</c:v>
                </c:pt>
                <c:pt idx="367">
                  <c:v>0.5088333333333334</c:v>
                </c:pt>
                <c:pt idx="368">
                  <c:v>0.5056666666666667</c:v>
                </c:pt>
                <c:pt idx="369">
                  <c:v>0.5025</c:v>
                </c:pt>
                <c:pt idx="370">
                  <c:v>0.49933333333333335</c:v>
                </c:pt>
                <c:pt idx="371">
                  <c:v>0.49616666666666664</c:v>
                </c:pt>
                <c:pt idx="372">
                  <c:v>0.493</c:v>
                </c:pt>
                <c:pt idx="373">
                  <c:v>0.48983333333333334</c:v>
                </c:pt>
                <c:pt idx="374">
                  <c:v>0.48666666666666664</c:v>
                </c:pt>
                <c:pt idx="375">
                  <c:v>0.4835</c:v>
                </c:pt>
                <c:pt idx="376">
                  <c:v>0.48033333333333333</c:v>
                </c:pt>
                <c:pt idx="377">
                  <c:v>0.47716666666666663</c:v>
                </c:pt>
                <c:pt idx="378">
                  <c:v>0.474</c:v>
                </c:pt>
                <c:pt idx="379">
                  <c:v>0.4708333333333333</c:v>
                </c:pt>
                <c:pt idx="380">
                  <c:v>0.4676666666666667</c:v>
                </c:pt>
                <c:pt idx="381">
                  <c:v>0.46449999999999997</c:v>
                </c:pt>
                <c:pt idx="382">
                  <c:v>0.4613333333333333</c:v>
                </c:pt>
                <c:pt idx="383">
                  <c:v>0.45816666666666667</c:v>
                </c:pt>
                <c:pt idx="384">
                  <c:v>0.45499999999999996</c:v>
                </c:pt>
                <c:pt idx="385">
                  <c:v>0.4518333333333333</c:v>
                </c:pt>
                <c:pt idx="386">
                  <c:v>0.44866666666666666</c:v>
                </c:pt>
                <c:pt idx="387">
                  <c:v>0.4455</c:v>
                </c:pt>
                <c:pt idx="388">
                  <c:v>0.4423333333333333</c:v>
                </c:pt>
                <c:pt idx="389">
                  <c:v>0.43916666666666665</c:v>
                </c:pt>
                <c:pt idx="390">
                  <c:v>0.436</c:v>
                </c:pt>
                <c:pt idx="391">
                  <c:v>0.4328333333333333</c:v>
                </c:pt>
                <c:pt idx="392">
                  <c:v>0.42966666666666664</c:v>
                </c:pt>
                <c:pt idx="393">
                  <c:v>0.4265</c:v>
                </c:pt>
                <c:pt idx="394">
                  <c:v>0.42333333333333334</c:v>
                </c:pt>
                <c:pt idx="395">
                  <c:v>0.42016666666666663</c:v>
                </c:pt>
                <c:pt idx="396">
                  <c:v>0.417</c:v>
                </c:pt>
                <c:pt idx="397">
                  <c:v>0.41694444444444445</c:v>
                </c:pt>
                <c:pt idx="398">
                  <c:v>0.41688888888888886</c:v>
                </c:pt>
                <c:pt idx="399">
                  <c:v>0.41683333333333333</c:v>
                </c:pt>
                <c:pt idx="400">
                  <c:v>0.41677777777777775</c:v>
                </c:pt>
                <c:pt idx="401">
                  <c:v>0.4167222222222222</c:v>
                </c:pt>
                <c:pt idx="402">
                  <c:v>0.41666666666666663</c:v>
                </c:pt>
                <c:pt idx="403">
                  <c:v>0.4166111111111111</c:v>
                </c:pt>
                <c:pt idx="404">
                  <c:v>0.4165555555555555</c:v>
                </c:pt>
                <c:pt idx="405">
                  <c:v>0.4165</c:v>
                </c:pt>
                <c:pt idx="406">
                  <c:v>0.41644444444444445</c:v>
                </c:pt>
                <c:pt idx="407">
                  <c:v>0.41638888888888886</c:v>
                </c:pt>
                <c:pt idx="408">
                  <c:v>0.41633333333333333</c:v>
                </c:pt>
                <c:pt idx="409">
                  <c:v>0.41627777777777775</c:v>
                </c:pt>
                <c:pt idx="410">
                  <c:v>0.4162222222222222</c:v>
                </c:pt>
                <c:pt idx="411">
                  <c:v>0.41616666666666663</c:v>
                </c:pt>
                <c:pt idx="412">
                  <c:v>0.4161111111111111</c:v>
                </c:pt>
                <c:pt idx="413">
                  <c:v>0.4160555555555555</c:v>
                </c:pt>
                <c:pt idx="414">
                  <c:v>0.416</c:v>
                </c:pt>
                <c:pt idx="415">
                  <c:v>0.4161111111111111</c:v>
                </c:pt>
                <c:pt idx="416">
                  <c:v>0.4162222222222222</c:v>
                </c:pt>
                <c:pt idx="417">
                  <c:v>0.41633333333333333</c:v>
                </c:pt>
                <c:pt idx="418">
                  <c:v>0.41644444444444445</c:v>
                </c:pt>
                <c:pt idx="419">
                  <c:v>0.4165555555555555</c:v>
                </c:pt>
                <c:pt idx="420">
                  <c:v>0.41666666666666663</c:v>
                </c:pt>
                <c:pt idx="421">
                  <c:v>0.41677777777777775</c:v>
                </c:pt>
                <c:pt idx="422">
                  <c:v>0.41688888888888886</c:v>
                </c:pt>
                <c:pt idx="423">
                  <c:v>0.417</c:v>
                </c:pt>
                <c:pt idx="424">
                  <c:v>0.4171111111111111</c:v>
                </c:pt>
                <c:pt idx="425">
                  <c:v>0.4172222222222222</c:v>
                </c:pt>
                <c:pt idx="426">
                  <c:v>0.41733333333333333</c:v>
                </c:pt>
                <c:pt idx="427">
                  <c:v>0.41744444444444445</c:v>
                </c:pt>
                <c:pt idx="428">
                  <c:v>0.4175555555555555</c:v>
                </c:pt>
                <c:pt idx="429">
                  <c:v>0.41766666666666663</c:v>
                </c:pt>
                <c:pt idx="430">
                  <c:v>0.41777777777777775</c:v>
                </c:pt>
                <c:pt idx="431">
                  <c:v>0.41788888888888887</c:v>
                </c:pt>
                <c:pt idx="432">
                  <c:v>0.418</c:v>
                </c:pt>
                <c:pt idx="433">
                  <c:v>0.46</c:v>
                </c:pt>
                <c:pt idx="434">
                  <c:v>0.461</c:v>
                </c:pt>
                <c:pt idx="435">
                  <c:v>0.462</c:v>
                </c:pt>
                <c:pt idx="436">
                  <c:v>0.463</c:v>
                </c:pt>
                <c:pt idx="437">
                  <c:v>0.464</c:v>
                </c:pt>
                <c:pt idx="438">
                  <c:v>0.465</c:v>
                </c:pt>
                <c:pt idx="439">
                  <c:v>0.466</c:v>
                </c:pt>
                <c:pt idx="440">
                  <c:v>0.467</c:v>
                </c:pt>
                <c:pt idx="441">
                  <c:v>0.468</c:v>
                </c:pt>
                <c:pt idx="442">
                  <c:v>0.469</c:v>
                </c:pt>
                <c:pt idx="443">
                  <c:v>0.47</c:v>
                </c:pt>
                <c:pt idx="444">
                  <c:v>0.471</c:v>
                </c:pt>
                <c:pt idx="445">
                  <c:v>0.472</c:v>
                </c:pt>
                <c:pt idx="446">
                  <c:v>0.473</c:v>
                </c:pt>
                <c:pt idx="447">
                  <c:v>0.474</c:v>
                </c:pt>
                <c:pt idx="448">
                  <c:v>0.475</c:v>
                </c:pt>
                <c:pt idx="449">
                  <c:v>0.476</c:v>
                </c:pt>
                <c:pt idx="450">
                  <c:v>0.477</c:v>
                </c:pt>
                <c:pt idx="451">
                  <c:v>0.478</c:v>
                </c:pt>
                <c:pt idx="452">
                  <c:v>0.47866666666666663</c:v>
                </c:pt>
                <c:pt idx="453">
                  <c:v>0.47933333333333333</c:v>
                </c:pt>
                <c:pt idx="454">
                  <c:v>0.48</c:v>
                </c:pt>
                <c:pt idx="455">
                  <c:v>0.48066666666666663</c:v>
                </c:pt>
                <c:pt idx="456">
                  <c:v>0.48133333333333334</c:v>
                </c:pt>
                <c:pt idx="457">
                  <c:v>0.482</c:v>
                </c:pt>
                <c:pt idx="458">
                  <c:v>0.48266666666666663</c:v>
                </c:pt>
                <c:pt idx="459">
                  <c:v>0.48333333333333334</c:v>
                </c:pt>
                <c:pt idx="460">
                  <c:v>0.484</c:v>
                </c:pt>
                <c:pt idx="461">
                  <c:v>0.48466666666666663</c:v>
                </c:pt>
                <c:pt idx="462">
                  <c:v>0.48533333333333334</c:v>
                </c:pt>
                <c:pt idx="463">
                  <c:v>0.486</c:v>
                </c:pt>
                <c:pt idx="464">
                  <c:v>0.48666666666666664</c:v>
                </c:pt>
                <c:pt idx="465">
                  <c:v>0.48733333333333334</c:v>
                </c:pt>
                <c:pt idx="466">
                  <c:v>0.488</c:v>
                </c:pt>
                <c:pt idx="467">
                  <c:v>0.48866666666666664</c:v>
                </c:pt>
                <c:pt idx="468">
                  <c:v>0.48933333333333334</c:v>
                </c:pt>
                <c:pt idx="469">
                  <c:v>0.49</c:v>
                </c:pt>
                <c:pt idx="470">
                  <c:v>0.4901111111111111</c:v>
                </c:pt>
                <c:pt idx="471">
                  <c:v>0.4902222222222222</c:v>
                </c:pt>
                <c:pt idx="472">
                  <c:v>0.49033333333333334</c:v>
                </c:pt>
                <c:pt idx="473">
                  <c:v>0.49044444444444446</c:v>
                </c:pt>
                <c:pt idx="474">
                  <c:v>0.4905555555555555</c:v>
                </c:pt>
                <c:pt idx="475">
                  <c:v>0.49066666666666664</c:v>
                </c:pt>
                <c:pt idx="476">
                  <c:v>0.49077777777777776</c:v>
                </c:pt>
                <c:pt idx="477">
                  <c:v>0.4908888888888889</c:v>
                </c:pt>
                <c:pt idx="478">
                  <c:v>0.491</c:v>
                </c:pt>
                <c:pt idx="479">
                  <c:v>0.4911111111111111</c:v>
                </c:pt>
                <c:pt idx="480">
                  <c:v>0.4912222222222222</c:v>
                </c:pt>
                <c:pt idx="481">
                  <c:v>0.49133333333333334</c:v>
                </c:pt>
                <c:pt idx="482">
                  <c:v>0.49144444444444446</c:v>
                </c:pt>
                <c:pt idx="483">
                  <c:v>0.4915555555555555</c:v>
                </c:pt>
                <c:pt idx="484">
                  <c:v>0.49166666666666664</c:v>
                </c:pt>
                <c:pt idx="485">
                  <c:v>0.49177777777777776</c:v>
                </c:pt>
                <c:pt idx="486">
                  <c:v>0.4918888888888889</c:v>
                </c:pt>
                <c:pt idx="487">
                  <c:v>0.492</c:v>
                </c:pt>
                <c:pt idx="488">
                  <c:v>0.4917222222222222</c:v>
                </c:pt>
                <c:pt idx="489">
                  <c:v>0.49144444444444446</c:v>
                </c:pt>
                <c:pt idx="490">
                  <c:v>0.49116666666666664</c:v>
                </c:pt>
                <c:pt idx="491">
                  <c:v>0.4908888888888889</c:v>
                </c:pt>
                <c:pt idx="492">
                  <c:v>0.4906111111111111</c:v>
                </c:pt>
                <c:pt idx="493">
                  <c:v>0.49033333333333334</c:v>
                </c:pt>
                <c:pt idx="494">
                  <c:v>0.4900555555555555</c:v>
                </c:pt>
                <c:pt idx="495">
                  <c:v>0.48977777777777776</c:v>
                </c:pt>
                <c:pt idx="496">
                  <c:v>0.4895</c:v>
                </c:pt>
                <c:pt idx="497">
                  <c:v>0.4892222222222222</c:v>
                </c:pt>
                <c:pt idx="498">
                  <c:v>0.48894444444444446</c:v>
                </c:pt>
                <c:pt idx="499">
                  <c:v>0.48866666666666664</c:v>
                </c:pt>
                <c:pt idx="500">
                  <c:v>0.4883888888888889</c:v>
                </c:pt>
                <c:pt idx="501">
                  <c:v>0.4881111111111111</c:v>
                </c:pt>
                <c:pt idx="502">
                  <c:v>0.48783333333333334</c:v>
                </c:pt>
                <c:pt idx="503">
                  <c:v>0.4875555555555555</c:v>
                </c:pt>
                <c:pt idx="504">
                  <c:v>0.48727777777777775</c:v>
                </c:pt>
                <c:pt idx="505">
                  <c:v>0.487</c:v>
                </c:pt>
                <c:pt idx="506">
                  <c:v>0.48677777777777775</c:v>
                </c:pt>
                <c:pt idx="507">
                  <c:v>0.4865555555555555</c:v>
                </c:pt>
                <c:pt idx="508">
                  <c:v>0.48633333333333334</c:v>
                </c:pt>
                <c:pt idx="509">
                  <c:v>0.4861111111111111</c:v>
                </c:pt>
                <c:pt idx="510">
                  <c:v>0.48588888888888887</c:v>
                </c:pt>
                <c:pt idx="511">
                  <c:v>0.48566666666666664</c:v>
                </c:pt>
                <c:pt idx="512">
                  <c:v>0.48544444444444446</c:v>
                </c:pt>
                <c:pt idx="513">
                  <c:v>0.4852222222222222</c:v>
                </c:pt>
                <c:pt idx="514">
                  <c:v>0.485</c:v>
                </c:pt>
                <c:pt idx="515">
                  <c:v>0.48477777777777775</c:v>
                </c:pt>
                <c:pt idx="516">
                  <c:v>0.4845555555555555</c:v>
                </c:pt>
                <c:pt idx="517">
                  <c:v>0.48433333333333334</c:v>
                </c:pt>
                <c:pt idx="518">
                  <c:v>0.4841111111111111</c:v>
                </c:pt>
                <c:pt idx="519">
                  <c:v>0.48388888888888887</c:v>
                </c:pt>
                <c:pt idx="520">
                  <c:v>0.48366666666666663</c:v>
                </c:pt>
                <c:pt idx="521">
                  <c:v>0.48344444444444445</c:v>
                </c:pt>
                <c:pt idx="522">
                  <c:v>0.4832222222222222</c:v>
                </c:pt>
                <c:pt idx="523">
                  <c:v>0.483</c:v>
                </c:pt>
                <c:pt idx="524">
                  <c:v>0.48183333333333334</c:v>
                </c:pt>
                <c:pt idx="525">
                  <c:v>0.48066666666666663</c:v>
                </c:pt>
                <c:pt idx="526">
                  <c:v>0.4795</c:v>
                </c:pt>
                <c:pt idx="527">
                  <c:v>0.47833333333333333</c:v>
                </c:pt>
                <c:pt idx="528">
                  <c:v>0.4771666666666667</c:v>
                </c:pt>
                <c:pt idx="529">
                  <c:v>0.476</c:v>
                </c:pt>
                <c:pt idx="530">
                  <c:v>0.47483333333333333</c:v>
                </c:pt>
                <c:pt idx="531">
                  <c:v>0.4736666666666667</c:v>
                </c:pt>
                <c:pt idx="532">
                  <c:v>0.47250000000000003</c:v>
                </c:pt>
                <c:pt idx="533">
                  <c:v>0.4713333333333333</c:v>
                </c:pt>
                <c:pt idx="534">
                  <c:v>0.4701666666666667</c:v>
                </c:pt>
                <c:pt idx="535">
                  <c:v>0.46900000000000003</c:v>
                </c:pt>
                <c:pt idx="536">
                  <c:v>0.4678333333333333</c:v>
                </c:pt>
                <c:pt idx="537">
                  <c:v>0.4666666666666667</c:v>
                </c:pt>
                <c:pt idx="538">
                  <c:v>0.4655</c:v>
                </c:pt>
                <c:pt idx="539">
                  <c:v>0.4643333333333334</c:v>
                </c:pt>
                <c:pt idx="540">
                  <c:v>0.46316666666666667</c:v>
                </c:pt>
                <c:pt idx="541">
                  <c:v>0.462</c:v>
                </c:pt>
                <c:pt idx="542">
                  <c:v>0.44083333333333335</c:v>
                </c:pt>
                <c:pt idx="543">
                  <c:v>0.4196666666666667</c:v>
                </c:pt>
                <c:pt idx="544">
                  <c:v>0.3985</c:v>
                </c:pt>
                <c:pt idx="545">
                  <c:v>0.37733333333333335</c:v>
                </c:pt>
                <c:pt idx="546">
                  <c:v>0.3561666666666667</c:v>
                </c:pt>
                <c:pt idx="547">
                  <c:v>0.335</c:v>
                </c:pt>
                <c:pt idx="548">
                  <c:v>0.31383333333333335</c:v>
                </c:pt>
                <c:pt idx="549">
                  <c:v>0.2926666666666667</c:v>
                </c:pt>
                <c:pt idx="550">
                  <c:v>0.2715</c:v>
                </c:pt>
                <c:pt idx="551">
                  <c:v>0.25033333333333335</c:v>
                </c:pt>
                <c:pt idx="552">
                  <c:v>0.22916666666666669</c:v>
                </c:pt>
                <c:pt idx="553">
                  <c:v>0.20800000000000002</c:v>
                </c:pt>
                <c:pt idx="554">
                  <c:v>0.18683333333333335</c:v>
                </c:pt>
                <c:pt idx="555">
                  <c:v>0.16566666666666668</c:v>
                </c:pt>
                <c:pt idx="556">
                  <c:v>0.14450000000000002</c:v>
                </c:pt>
                <c:pt idx="557">
                  <c:v>0.12333333333333334</c:v>
                </c:pt>
                <c:pt idx="558">
                  <c:v>0.10216666666666667</c:v>
                </c:pt>
                <c:pt idx="559">
                  <c:v>0.081</c:v>
                </c:pt>
                <c:pt idx="560">
                  <c:v>0.0815</c:v>
                </c:pt>
                <c:pt idx="561">
                  <c:v>0.082</c:v>
                </c:pt>
                <c:pt idx="562">
                  <c:v>0.0825</c:v>
                </c:pt>
                <c:pt idx="563">
                  <c:v>0.083</c:v>
                </c:pt>
                <c:pt idx="564">
                  <c:v>0.0835</c:v>
                </c:pt>
                <c:pt idx="565">
                  <c:v>0.084</c:v>
                </c:pt>
                <c:pt idx="566">
                  <c:v>0.0845</c:v>
                </c:pt>
                <c:pt idx="567">
                  <c:v>0.085</c:v>
                </c:pt>
                <c:pt idx="568">
                  <c:v>0.08549999999999999</c:v>
                </c:pt>
                <c:pt idx="569">
                  <c:v>0.086</c:v>
                </c:pt>
                <c:pt idx="570">
                  <c:v>0.0865</c:v>
                </c:pt>
                <c:pt idx="571">
                  <c:v>0.087</c:v>
                </c:pt>
                <c:pt idx="572">
                  <c:v>0.0875</c:v>
                </c:pt>
                <c:pt idx="573">
                  <c:v>0.088</c:v>
                </c:pt>
                <c:pt idx="574">
                  <c:v>0.0885</c:v>
                </c:pt>
                <c:pt idx="575">
                  <c:v>0.089</c:v>
                </c:pt>
                <c:pt idx="576">
                  <c:v>0.0895</c:v>
                </c:pt>
                <c:pt idx="577">
                  <c:v>0.09</c:v>
                </c:pt>
                <c:pt idx="578">
                  <c:v>0.09194444444444444</c:v>
                </c:pt>
                <c:pt idx="579">
                  <c:v>0.09388888888888888</c:v>
                </c:pt>
                <c:pt idx="580">
                  <c:v>0.09583333333333333</c:v>
                </c:pt>
                <c:pt idx="581">
                  <c:v>0.09777777777777777</c:v>
                </c:pt>
                <c:pt idx="582">
                  <c:v>0.09972222222222221</c:v>
                </c:pt>
                <c:pt idx="583">
                  <c:v>0.10166666666666667</c:v>
                </c:pt>
                <c:pt idx="584">
                  <c:v>0.10361111111111111</c:v>
                </c:pt>
                <c:pt idx="585">
                  <c:v>0.10555555555555556</c:v>
                </c:pt>
                <c:pt idx="586">
                  <c:v>0.1075</c:v>
                </c:pt>
                <c:pt idx="587">
                  <c:v>0.10944444444444444</c:v>
                </c:pt>
                <c:pt idx="588">
                  <c:v>0.11138888888888888</c:v>
                </c:pt>
                <c:pt idx="589">
                  <c:v>0.11333333333333333</c:v>
                </c:pt>
                <c:pt idx="590">
                  <c:v>0.11527777777777778</c:v>
                </c:pt>
                <c:pt idx="591">
                  <c:v>0.11722222222222223</c:v>
                </c:pt>
                <c:pt idx="592">
                  <c:v>0.11916666666666667</c:v>
                </c:pt>
                <c:pt idx="593">
                  <c:v>0.12111111111111111</c:v>
                </c:pt>
                <c:pt idx="594">
                  <c:v>0.12305555555555556</c:v>
                </c:pt>
                <c:pt idx="595">
                  <c:v>0.125</c:v>
                </c:pt>
                <c:pt idx="596">
                  <c:v>0.12644444444444444</c:v>
                </c:pt>
                <c:pt idx="597">
                  <c:v>0.12788888888888889</c:v>
                </c:pt>
                <c:pt idx="598">
                  <c:v>0.12933333333333333</c:v>
                </c:pt>
                <c:pt idx="599">
                  <c:v>0.13077777777777777</c:v>
                </c:pt>
                <c:pt idx="600">
                  <c:v>0.1322222222222222</c:v>
                </c:pt>
                <c:pt idx="601">
                  <c:v>0.13366666666666666</c:v>
                </c:pt>
                <c:pt idx="602">
                  <c:v>0.1351111111111111</c:v>
                </c:pt>
                <c:pt idx="603">
                  <c:v>0.13655555555555554</c:v>
                </c:pt>
                <c:pt idx="604">
                  <c:v>0.138</c:v>
                </c:pt>
                <c:pt idx="605">
                  <c:v>0.13944444444444445</c:v>
                </c:pt>
                <c:pt idx="606">
                  <c:v>0.1408888888888889</c:v>
                </c:pt>
                <c:pt idx="607">
                  <c:v>0.14233333333333334</c:v>
                </c:pt>
                <c:pt idx="608">
                  <c:v>0.14377777777777778</c:v>
                </c:pt>
                <c:pt idx="609">
                  <c:v>0.14522222222222222</c:v>
                </c:pt>
                <c:pt idx="610">
                  <c:v>0.14666666666666667</c:v>
                </c:pt>
                <c:pt idx="611">
                  <c:v>0.1481111111111111</c:v>
                </c:pt>
                <c:pt idx="612">
                  <c:v>0.14955555555555555</c:v>
                </c:pt>
                <c:pt idx="613">
                  <c:v>0.151</c:v>
                </c:pt>
                <c:pt idx="614">
                  <c:v>0.15488888888888888</c:v>
                </c:pt>
                <c:pt idx="615">
                  <c:v>0.15877777777777777</c:v>
                </c:pt>
                <c:pt idx="616">
                  <c:v>0.16266666666666665</c:v>
                </c:pt>
                <c:pt idx="617">
                  <c:v>0.16655555555555557</c:v>
                </c:pt>
                <c:pt idx="618">
                  <c:v>0.17044444444444445</c:v>
                </c:pt>
                <c:pt idx="619">
                  <c:v>0.17433333333333334</c:v>
                </c:pt>
                <c:pt idx="620">
                  <c:v>0.17822222222222223</c:v>
                </c:pt>
                <c:pt idx="621">
                  <c:v>0.1821111111111111</c:v>
                </c:pt>
                <c:pt idx="622">
                  <c:v>0.186</c:v>
                </c:pt>
                <c:pt idx="623">
                  <c:v>0.18988888888888888</c:v>
                </c:pt>
                <c:pt idx="624">
                  <c:v>0.19377777777777777</c:v>
                </c:pt>
                <c:pt idx="625">
                  <c:v>0.19766666666666666</c:v>
                </c:pt>
                <c:pt idx="626">
                  <c:v>0.20155555555555554</c:v>
                </c:pt>
                <c:pt idx="627">
                  <c:v>0.20544444444444446</c:v>
                </c:pt>
                <c:pt idx="628">
                  <c:v>0.20933333333333334</c:v>
                </c:pt>
                <c:pt idx="629">
                  <c:v>0.21322222222222223</c:v>
                </c:pt>
                <c:pt idx="630">
                  <c:v>0.21711111111111112</c:v>
                </c:pt>
                <c:pt idx="631">
                  <c:v>0.221</c:v>
                </c:pt>
                <c:pt idx="632">
                  <c:v>0.22305555555555556</c:v>
                </c:pt>
                <c:pt idx="633">
                  <c:v>0.22511111111111112</c:v>
                </c:pt>
                <c:pt idx="634">
                  <c:v>0.22716666666666668</c:v>
                </c:pt>
                <c:pt idx="635">
                  <c:v>0.22922222222222222</c:v>
                </c:pt>
                <c:pt idx="636">
                  <c:v>0.23127777777777778</c:v>
                </c:pt>
                <c:pt idx="637">
                  <c:v>0.23333333333333334</c:v>
                </c:pt>
                <c:pt idx="638">
                  <c:v>0.2353888888888889</c:v>
                </c:pt>
                <c:pt idx="639">
                  <c:v>0.23744444444444446</c:v>
                </c:pt>
                <c:pt idx="640">
                  <c:v>0.2395</c:v>
                </c:pt>
                <c:pt idx="641">
                  <c:v>0.24155555555555555</c:v>
                </c:pt>
                <c:pt idx="642">
                  <c:v>0.2436111111111111</c:v>
                </c:pt>
                <c:pt idx="643">
                  <c:v>0.24566666666666667</c:v>
                </c:pt>
                <c:pt idx="644">
                  <c:v>0.24772222222222223</c:v>
                </c:pt>
                <c:pt idx="645">
                  <c:v>0.2497777777777778</c:v>
                </c:pt>
                <c:pt idx="646">
                  <c:v>0.25183333333333335</c:v>
                </c:pt>
                <c:pt idx="647">
                  <c:v>0.2538888888888889</c:v>
                </c:pt>
                <c:pt idx="648">
                  <c:v>0.2559444444444445</c:v>
                </c:pt>
                <c:pt idx="649">
                  <c:v>0.258</c:v>
                </c:pt>
                <c:pt idx="650">
                  <c:v>0.25822222222222224</c:v>
                </c:pt>
                <c:pt idx="651">
                  <c:v>0.2584444444444445</c:v>
                </c:pt>
                <c:pt idx="652">
                  <c:v>0.25866666666666666</c:v>
                </c:pt>
                <c:pt idx="653">
                  <c:v>0.2588888888888889</c:v>
                </c:pt>
                <c:pt idx="654">
                  <c:v>0.2591111111111111</c:v>
                </c:pt>
                <c:pt idx="655">
                  <c:v>0.25933333333333336</c:v>
                </c:pt>
                <c:pt idx="656">
                  <c:v>0.25955555555555554</c:v>
                </c:pt>
                <c:pt idx="657">
                  <c:v>0.2597777777777778</c:v>
                </c:pt>
                <c:pt idx="658">
                  <c:v>0.26</c:v>
                </c:pt>
                <c:pt idx="659">
                  <c:v>0.26022222222222224</c:v>
                </c:pt>
                <c:pt idx="660">
                  <c:v>0.2604444444444445</c:v>
                </c:pt>
                <c:pt idx="661">
                  <c:v>0.26066666666666666</c:v>
                </c:pt>
                <c:pt idx="662">
                  <c:v>0.2608888888888889</c:v>
                </c:pt>
                <c:pt idx="663">
                  <c:v>0.2611111111111111</c:v>
                </c:pt>
                <c:pt idx="664">
                  <c:v>0.26133333333333336</c:v>
                </c:pt>
                <c:pt idx="665">
                  <c:v>0.26155555555555554</c:v>
                </c:pt>
                <c:pt idx="666">
                  <c:v>0.2617777777777778</c:v>
                </c:pt>
                <c:pt idx="667">
                  <c:v>0.262</c:v>
                </c:pt>
                <c:pt idx="668">
                  <c:v>0.26233333333333336</c:v>
                </c:pt>
                <c:pt idx="669">
                  <c:v>0.26266666666666666</c:v>
                </c:pt>
                <c:pt idx="670">
                  <c:v>0.263</c:v>
                </c:pt>
                <c:pt idx="671">
                  <c:v>0.26333333333333336</c:v>
                </c:pt>
                <c:pt idx="672">
                  <c:v>0.26366666666666666</c:v>
                </c:pt>
                <c:pt idx="673">
                  <c:v>0.264</c:v>
                </c:pt>
                <c:pt idx="674">
                  <c:v>0.26433333333333336</c:v>
                </c:pt>
                <c:pt idx="675">
                  <c:v>0.26466666666666666</c:v>
                </c:pt>
                <c:pt idx="676">
                  <c:v>0.265</c:v>
                </c:pt>
                <c:pt idx="677">
                  <c:v>0.26533333333333337</c:v>
                </c:pt>
                <c:pt idx="678">
                  <c:v>0.26566666666666666</c:v>
                </c:pt>
                <c:pt idx="679">
                  <c:v>0.266</c:v>
                </c:pt>
                <c:pt idx="680">
                  <c:v>0.26633333333333337</c:v>
                </c:pt>
                <c:pt idx="681">
                  <c:v>0.26666666666666666</c:v>
                </c:pt>
                <c:pt idx="682">
                  <c:v>0.267</c:v>
                </c:pt>
                <c:pt idx="683">
                  <c:v>0.26733333333333337</c:v>
                </c:pt>
                <c:pt idx="684">
                  <c:v>0.26766666666666666</c:v>
                </c:pt>
                <c:pt idx="685">
                  <c:v>0.268</c:v>
                </c:pt>
                <c:pt idx="686">
                  <c:v>0.26816666666666666</c:v>
                </c:pt>
                <c:pt idx="687">
                  <c:v>0.26833333333333337</c:v>
                </c:pt>
                <c:pt idx="688">
                  <c:v>0.2685</c:v>
                </c:pt>
                <c:pt idx="689">
                  <c:v>0.26866666666666666</c:v>
                </c:pt>
                <c:pt idx="690">
                  <c:v>0.26883333333333337</c:v>
                </c:pt>
                <c:pt idx="691">
                  <c:v>0.269</c:v>
                </c:pt>
                <c:pt idx="692">
                  <c:v>0.26916666666666667</c:v>
                </c:pt>
                <c:pt idx="693">
                  <c:v>0.26933333333333337</c:v>
                </c:pt>
                <c:pt idx="694">
                  <c:v>0.2695</c:v>
                </c:pt>
                <c:pt idx="695">
                  <c:v>0.26966666666666667</c:v>
                </c:pt>
                <c:pt idx="696">
                  <c:v>0.26983333333333337</c:v>
                </c:pt>
                <c:pt idx="697">
                  <c:v>0.27</c:v>
                </c:pt>
                <c:pt idx="698">
                  <c:v>0.27016666666666667</c:v>
                </c:pt>
                <c:pt idx="699">
                  <c:v>0.27033333333333337</c:v>
                </c:pt>
                <c:pt idx="700">
                  <c:v>0.2705</c:v>
                </c:pt>
                <c:pt idx="701">
                  <c:v>0.27066666666666667</c:v>
                </c:pt>
                <c:pt idx="702">
                  <c:v>0.27083333333333337</c:v>
                </c:pt>
                <c:pt idx="703">
                  <c:v>0.271</c:v>
                </c:pt>
                <c:pt idx="704">
                  <c:v>0.27105555555555555</c:v>
                </c:pt>
                <c:pt idx="705">
                  <c:v>0.27111111111111114</c:v>
                </c:pt>
                <c:pt idx="706">
                  <c:v>0.27116666666666667</c:v>
                </c:pt>
                <c:pt idx="707">
                  <c:v>0.27122222222222225</c:v>
                </c:pt>
                <c:pt idx="708">
                  <c:v>0.2712777777777778</c:v>
                </c:pt>
                <c:pt idx="709">
                  <c:v>0.27133333333333337</c:v>
                </c:pt>
                <c:pt idx="710">
                  <c:v>0.2713888888888889</c:v>
                </c:pt>
                <c:pt idx="711">
                  <c:v>0.2714444444444445</c:v>
                </c:pt>
                <c:pt idx="712">
                  <c:v>0.2715</c:v>
                </c:pt>
                <c:pt idx="713">
                  <c:v>0.27155555555555555</c:v>
                </c:pt>
                <c:pt idx="714">
                  <c:v>0.27161111111111114</c:v>
                </c:pt>
                <c:pt idx="715">
                  <c:v>0.27166666666666667</c:v>
                </c:pt>
                <c:pt idx="716">
                  <c:v>0.27172222222222225</c:v>
                </c:pt>
                <c:pt idx="717">
                  <c:v>0.2717777777777778</c:v>
                </c:pt>
                <c:pt idx="718">
                  <c:v>0.27183333333333337</c:v>
                </c:pt>
                <c:pt idx="719">
                  <c:v>0.2718888888888889</c:v>
                </c:pt>
                <c:pt idx="720">
                  <c:v>0.2719444444444445</c:v>
                </c:pt>
                <c:pt idx="721">
                  <c:v>0.272</c:v>
                </c:pt>
                <c:pt idx="722">
                  <c:v>0.272</c:v>
                </c:pt>
                <c:pt idx="723">
                  <c:v>0.272</c:v>
                </c:pt>
                <c:pt idx="724">
                  <c:v>0.272</c:v>
                </c:pt>
                <c:pt idx="725">
                  <c:v>0.272</c:v>
                </c:pt>
                <c:pt idx="726">
                  <c:v>0.272</c:v>
                </c:pt>
                <c:pt idx="727">
                  <c:v>0.272</c:v>
                </c:pt>
                <c:pt idx="728">
                  <c:v>0.272</c:v>
                </c:pt>
                <c:pt idx="729">
                  <c:v>0.272</c:v>
                </c:pt>
                <c:pt idx="730">
                  <c:v>0.272</c:v>
                </c:pt>
                <c:pt idx="731">
                  <c:v>0.272</c:v>
                </c:pt>
                <c:pt idx="732">
                  <c:v>0.272</c:v>
                </c:pt>
                <c:pt idx="733">
                  <c:v>0.272</c:v>
                </c:pt>
                <c:pt idx="734">
                  <c:v>0.272</c:v>
                </c:pt>
                <c:pt idx="735">
                  <c:v>0.272</c:v>
                </c:pt>
                <c:pt idx="736">
                  <c:v>0.272</c:v>
                </c:pt>
                <c:pt idx="737">
                  <c:v>0.272</c:v>
                </c:pt>
                <c:pt idx="738">
                  <c:v>0.272</c:v>
                </c:pt>
                <c:pt idx="739">
                  <c:v>0.272</c:v>
                </c:pt>
                <c:pt idx="740">
                  <c:v>0.2719444444444445</c:v>
                </c:pt>
                <c:pt idx="741">
                  <c:v>0.2718888888888889</c:v>
                </c:pt>
                <c:pt idx="742">
                  <c:v>0.27183333333333337</c:v>
                </c:pt>
                <c:pt idx="743">
                  <c:v>0.2717777777777778</c:v>
                </c:pt>
                <c:pt idx="744">
                  <c:v>0.27172222222222225</c:v>
                </c:pt>
                <c:pt idx="745">
                  <c:v>0.27166666666666667</c:v>
                </c:pt>
                <c:pt idx="746">
                  <c:v>0.27161111111111114</c:v>
                </c:pt>
                <c:pt idx="747">
                  <c:v>0.27155555555555555</c:v>
                </c:pt>
                <c:pt idx="748">
                  <c:v>0.2715</c:v>
                </c:pt>
                <c:pt idx="749">
                  <c:v>0.2714444444444445</c:v>
                </c:pt>
                <c:pt idx="750">
                  <c:v>0.2713888888888889</c:v>
                </c:pt>
                <c:pt idx="751">
                  <c:v>0.27133333333333337</c:v>
                </c:pt>
                <c:pt idx="752">
                  <c:v>0.2712777777777778</c:v>
                </c:pt>
                <c:pt idx="753">
                  <c:v>0.27122222222222225</c:v>
                </c:pt>
                <c:pt idx="754">
                  <c:v>0.27116666666666667</c:v>
                </c:pt>
                <c:pt idx="755">
                  <c:v>0.27111111111111114</c:v>
                </c:pt>
                <c:pt idx="756">
                  <c:v>0.27105555555555555</c:v>
                </c:pt>
                <c:pt idx="757">
                  <c:v>0.271</c:v>
                </c:pt>
                <c:pt idx="758">
                  <c:v>0.271</c:v>
                </c:pt>
                <c:pt idx="759">
                  <c:v>0.271</c:v>
                </c:pt>
                <c:pt idx="760">
                  <c:v>0.271</c:v>
                </c:pt>
                <c:pt idx="761">
                  <c:v>0.271</c:v>
                </c:pt>
                <c:pt idx="762">
                  <c:v>0.271</c:v>
                </c:pt>
                <c:pt idx="763">
                  <c:v>0.271</c:v>
                </c:pt>
                <c:pt idx="764">
                  <c:v>0.271</c:v>
                </c:pt>
                <c:pt idx="765">
                  <c:v>0.271</c:v>
                </c:pt>
                <c:pt idx="766">
                  <c:v>0.271</c:v>
                </c:pt>
                <c:pt idx="767">
                  <c:v>0.271</c:v>
                </c:pt>
                <c:pt idx="768">
                  <c:v>0.271</c:v>
                </c:pt>
                <c:pt idx="769">
                  <c:v>0.271</c:v>
                </c:pt>
                <c:pt idx="770">
                  <c:v>0.271</c:v>
                </c:pt>
                <c:pt idx="771">
                  <c:v>0.271</c:v>
                </c:pt>
                <c:pt idx="772">
                  <c:v>0.271</c:v>
                </c:pt>
                <c:pt idx="773">
                  <c:v>0.271</c:v>
                </c:pt>
                <c:pt idx="774">
                  <c:v>0.271</c:v>
                </c:pt>
                <c:pt idx="775">
                  <c:v>0.271</c:v>
                </c:pt>
                <c:pt idx="776">
                  <c:v>0.271</c:v>
                </c:pt>
                <c:pt idx="777">
                  <c:v>0.271</c:v>
                </c:pt>
                <c:pt idx="778">
                  <c:v>0.271</c:v>
                </c:pt>
                <c:pt idx="779">
                  <c:v>0.271</c:v>
                </c:pt>
                <c:pt idx="780">
                  <c:v>0.271</c:v>
                </c:pt>
                <c:pt idx="781">
                  <c:v>0.271</c:v>
                </c:pt>
                <c:pt idx="782">
                  <c:v>0.271</c:v>
                </c:pt>
                <c:pt idx="783">
                  <c:v>0.271</c:v>
                </c:pt>
                <c:pt idx="784">
                  <c:v>0.271</c:v>
                </c:pt>
                <c:pt idx="785">
                  <c:v>0.271</c:v>
                </c:pt>
                <c:pt idx="786">
                  <c:v>0.271</c:v>
                </c:pt>
                <c:pt idx="787">
                  <c:v>0.271</c:v>
                </c:pt>
                <c:pt idx="788">
                  <c:v>0.271</c:v>
                </c:pt>
                <c:pt idx="789">
                  <c:v>0.271</c:v>
                </c:pt>
                <c:pt idx="790">
                  <c:v>0.271</c:v>
                </c:pt>
                <c:pt idx="791">
                  <c:v>0.271</c:v>
                </c:pt>
                <c:pt idx="792">
                  <c:v>0.271</c:v>
                </c:pt>
                <c:pt idx="793">
                  <c:v>0.271</c:v>
                </c:pt>
              </c:numCache>
            </c:numRef>
          </c:yVal>
          <c:smooth val="0"/>
        </c:ser>
        <c:axId val="60615805"/>
        <c:axId val="8671334"/>
      </c:scatterChart>
      <c:valAx>
        <c:axId val="6061580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Reynolds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71334"/>
        <c:crossesAt val="0.01"/>
        <c:crossBetween val="midCat"/>
        <c:dispUnits/>
      </c:valAx>
      <c:valAx>
        <c:axId val="867133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15805"/>
        <c:crossesAt val="0.1"/>
        <c:crossBetween val="midCat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WW\Testi_Esame\Fisica%20Tecnica%20aggiornamento%203\Termocineti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WW\Testi_Esame\Fisica%20Tecnica%20aggiornamento%203\Fogli%20calcolo%20fisica%20I%20e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ri"/>
      <sheetName val="Muro 2 strati-Muro con finestre"/>
      <sheetName val="Muro 5 strati"/>
      <sheetName val="Muro (conv.+irrag.)"/>
      <sheetName val="Tubo H20 - Tubo aria"/>
      <sheetName val="Tubo con H20 (Q disp. e lung.) "/>
      <sheetName val="Tubo convezione interna"/>
      <sheetName val="Tubo con olio"/>
      <sheetName val="Camino"/>
      <sheetName val="Isolamento anticondensa tubo"/>
      <sheetName val="Sfera"/>
      <sheetName val="Raffreddamento sfera"/>
      <sheetName val="Piastre"/>
      <sheetName val="Dissipatori di calore"/>
      <sheetName val="Mattonella - Automobili"/>
      <sheetName val="Tubo in stanza"/>
      <sheetName val="Tabella Aria e Acqu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rmotecnica 2"/>
      <sheetName val="Resistenze termiche"/>
      <sheetName val="Titolo x e fontana"/>
      <sheetName val="Fluidodinamica 1"/>
      <sheetName val="Fluidodinamica 2"/>
      <sheetName val="Pila e sollevamento massa"/>
      <sheetName val="Acustica"/>
      <sheetName val="Tabelle Termodinamica"/>
      <sheetName val="Tabelle fluidodinamica"/>
      <sheetName val="Tabelle acustica"/>
      <sheetName val="Termodinamica e termocinetica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150" zoomScaleNormal="150" workbookViewId="0" topLeftCell="A1">
      <selection activeCell="B1" sqref="B1"/>
    </sheetView>
  </sheetViews>
  <sheetFormatPr defaultColWidth="9.140625" defaultRowHeight="12.75"/>
  <cols>
    <col min="1" max="1" width="9.7109375" style="0" customWidth="1"/>
    <col min="2" max="2" width="12.57421875" style="0" bestFit="1" customWidth="1"/>
  </cols>
  <sheetData>
    <row r="1" ht="12.75">
      <c r="A1" s="1" t="s">
        <v>0</v>
      </c>
    </row>
    <row r="3" spans="1:3" ht="12.75">
      <c r="A3" t="s">
        <v>1</v>
      </c>
      <c r="B3">
        <v>0.0005</v>
      </c>
      <c r="C3" t="s">
        <v>2</v>
      </c>
    </row>
    <row r="4" spans="1:3" ht="12.75">
      <c r="A4" t="s">
        <v>3</v>
      </c>
      <c r="B4">
        <v>1.154</v>
      </c>
      <c r="C4" t="s">
        <v>4</v>
      </c>
    </row>
    <row r="5" spans="1:3" ht="12.75">
      <c r="A5" t="s">
        <v>7</v>
      </c>
      <c r="B5">
        <v>9.81</v>
      </c>
      <c r="C5" t="s">
        <v>8</v>
      </c>
    </row>
    <row r="6" spans="1:3" ht="12.75">
      <c r="A6" t="s">
        <v>19</v>
      </c>
      <c r="B6" s="38">
        <v>1.7E-05</v>
      </c>
      <c r="C6" t="s">
        <v>20</v>
      </c>
    </row>
    <row r="7" spans="1:3" ht="12.75">
      <c r="A7" t="s">
        <v>25</v>
      </c>
      <c r="B7">
        <v>1000</v>
      </c>
      <c r="C7" t="s">
        <v>4</v>
      </c>
    </row>
    <row r="9" spans="1:3" ht="12.75">
      <c r="A9" t="s">
        <v>5</v>
      </c>
      <c r="B9">
        <f>1/6*PI()*Diniz^3</f>
        <v>6.544984694978736E-11</v>
      </c>
      <c r="C9" t="s">
        <v>6</v>
      </c>
    </row>
    <row r="11" spans="1:3" ht="12.75">
      <c r="A11" t="s">
        <v>16</v>
      </c>
      <c r="B11">
        <v>1</v>
      </c>
      <c r="C11" t="s">
        <v>17</v>
      </c>
    </row>
    <row r="12" spans="1:10" ht="12.75">
      <c r="A12" t="s">
        <v>18</v>
      </c>
      <c r="B12">
        <f>B11*Diniz/Ni_Aria</f>
        <v>29.411764705882355</v>
      </c>
      <c r="C12">
        <f>B14*Diniz/Ni_Aria</f>
        <v>38.368698067986365</v>
      </c>
      <c r="D12">
        <f>C14*Diniz/Ni_Aria</f>
        <v>40.36919978540963</v>
      </c>
      <c r="E12">
        <f>D14*Diniz/Ni_Aria</f>
        <v>40.85785956715777</v>
      </c>
      <c r="F12">
        <f>E14*Diniz/Ni_Aria</f>
        <v>40.85785956715777</v>
      </c>
      <c r="G12">
        <f>F14*Diniz/Ni_Aria</f>
        <v>40.85785956715777</v>
      </c>
      <c r="H12">
        <f>G14*Diniz/Ni_Aria</f>
        <v>40.85785956715777</v>
      </c>
      <c r="I12">
        <f>H14*Diniz/Ni_Aria</f>
        <v>40.85785956715777</v>
      </c>
      <c r="J12">
        <f>I14*Diniz/Ni_Aria</f>
        <v>40.85785956715777</v>
      </c>
    </row>
    <row r="13" spans="1:10" ht="12.75">
      <c r="A13" t="s">
        <v>21</v>
      </c>
      <c r="B13">
        <f>'Moody - Cr sfera e cilindro'!H5</f>
        <v>3.326277777777778</v>
      </c>
      <c r="C13">
        <f>'Moody - Cr sfera e cilindro'!I5</f>
        <v>3.004777777777778</v>
      </c>
      <c r="D13">
        <f>'Moody - Cr sfera e cilindro'!J5</f>
        <v>2.933333333333333</v>
      </c>
      <c r="E13">
        <f>'Moody - Cr sfera e cilindro'!K5</f>
        <v>2.933333333333333</v>
      </c>
      <c r="F13">
        <f>'Moody - Cr sfera e cilindro'!L5</f>
        <v>2.933333333333333</v>
      </c>
      <c r="G13">
        <f>'Moody - Cr sfera e cilindro'!M5</f>
        <v>2.933333333333333</v>
      </c>
      <c r="H13">
        <f>'Moody - Cr sfera e cilindro'!N5</f>
        <v>2.933333333333333</v>
      </c>
      <c r="I13">
        <f>'Moody - Cr sfera e cilindro'!O5</f>
        <v>2.933333333333333</v>
      </c>
      <c r="J13">
        <f>'Moody - Cr sfera e cilindro'!P5</f>
        <v>2.933333333333333</v>
      </c>
    </row>
    <row r="14" spans="1:10" ht="12.75">
      <c r="A14" t="s">
        <v>24</v>
      </c>
      <c r="B14">
        <f>SQRT(4/3*(Rhog-RHOinf)/RHOinf*g*Diniz/B13)</f>
        <v>1.3045357343115365</v>
      </c>
      <c r="C14">
        <f>SQRT(4/3*(Rhog-RHOinf)/RHOinf*g*Diniz/C13)</f>
        <v>1.3725527927039274</v>
      </c>
      <c r="D14">
        <f>SQRT(4/3*(Rhog-RHOinf)/RHOinf*g*Diniz/D13)</f>
        <v>1.3891672252833642</v>
      </c>
      <c r="E14">
        <f>SQRT(4/3*(Rhog-RHOinf)/RHOinf*g*Diniz/E13)</f>
        <v>1.3891672252833642</v>
      </c>
      <c r="F14">
        <f>SQRT(4/3*(Rhog-RHOinf)/RHOinf*g*Diniz/F13)</f>
        <v>1.3891672252833642</v>
      </c>
      <c r="G14">
        <f>SQRT(4/3*(Rhog-RHOinf)/RHOinf*g*Diniz/G13)</f>
        <v>1.3891672252833642</v>
      </c>
      <c r="H14">
        <f>SQRT(4/3*(Rhog-RHOinf)/RHOinf*g*Diniz/H13)</f>
        <v>1.3891672252833642</v>
      </c>
      <c r="I14">
        <f>SQRT(4/3*(Rhog-RHOinf)/RHOinf*g*Diniz/I13)</f>
        <v>1.3891672252833642</v>
      </c>
      <c r="J14">
        <f>SQRT(4/3*(Rhog-RHOinf)/RHOinf*g*Diniz/J13)</f>
        <v>1.3891672252833642</v>
      </c>
    </row>
    <row r="16" spans="1:3" ht="12.75">
      <c r="A16" t="s">
        <v>26</v>
      </c>
      <c r="B16">
        <v>21</v>
      </c>
      <c r="C16" t="s">
        <v>27</v>
      </c>
    </row>
    <row r="17" spans="1:3" ht="12.75">
      <c r="A17" t="s">
        <v>29</v>
      </c>
      <c r="B17">
        <v>2500</v>
      </c>
      <c r="C17" t="s">
        <v>28</v>
      </c>
    </row>
    <row r="18" spans="1:3" ht="12.75">
      <c r="A18" t="s">
        <v>30</v>
      </c>
      <c r="B18">
        <f>psat/(8314/18)/(273+Tb)</f>
        <v>0.018410058273971124</v>
      </c>
      <c r="C18" t="s">
        <v>4</v>
      </c>
    </row>
    <row r="19" spans="1:3" ht="12.75">
      <c r="A19" t="s">
        <v>31</v>
      </c>
      <c r="B19">
        <f>PI()*Diniz^2</f>
        <v>7.853981633974482E-07</v>
      </c>
      <c r="C19" t="s">
        <v>32</v>
      </c>
    </row>
    <row r="20" spans="1:3" ht="12.75">
      <c r="A20" t="s">
        <v>34</v>
      </c>
      <c r="B20">
        <v>0.6</v>
      </c>
      <c r="C20" t="s">
        <v>20</v>
      </c>
    </row>
    <row r="21" spans="1:2" ht="12.75">
      <c r="A21" t="s">
        <v>33</v>
      </c>
      <c r="B21">
        <f>2+0.6*Re^0.5*Sc^(1/3)</f>
        <v>5.234740699557809</v>
      </c>
    </row>
    <row r="22" spans="1:3" ht="12.75">
      <c r="A22" t="s">
        <v>35</v>
      </c>
      <c r="B22" s="38">
        <v>2.92E-05</v>
      </c>
      <c r="C22" t="s">
        <v>20</v>
      </c>
    </row>
    <row r="23" spans="1:3" ht="12.75">
      <c r="A23" t="s">
        <v>36</v>
      </c>
      <c r="B23">
        <f>Sh*Dab/Diniz</f>
        <v>0.30570885685417604</v>
      </c>
      <c r="C23" t="s">
        <v>17</v>
      </c>
    </row>
    <row r="24" spans="1:3" ht="12.75">
      <c r="A24" s="1" t="s">
        <v>37</v>
      </c>
      <c r="B24" s="1">
        <f>hm*S*Rhovp</f>
        <v>4.420313438132445E-09</v>
      </c>
      <c r="C24" s="1" t="s">
        <v>38</v>
      </c>
    </row>
    <row r="26" spans="1:3" ht="12.75">
      <c r="A26" t="s">
        <v>39</v>
      </c>
      <c r="B26">
        <f>Rhog*B9</f>
        <v>6.544984694978735E-08</v>
      </c>
      <c r="C26" t="s">
        <v>40</v>
      </c>
    </row>
    <row r="27" spans="1:4" ht="12.75">
      <c r="A27" t="s">
        <v>41</v>
      </c>
      <c r="B27">
        <f>Mg/Mpunto</f>
        <v>14.806607691023716</v>
      </c>
      <c r="C27" t="s">
        <v>42</v>
      </c>
      <c r="D27" s="39" t="s">
        <v>43</v>
      </c>
    </row>
    <row r="29" ht="12.75">
      <c r="A29" t="s">
        <v>44</v>
      </c>
    </row>
    <row r="30" spans="1:3" ht="12.75">
      <c r="A30" t="s">
        <v>45</v>
      </c>
      <c r="B30">
        <f>Mg-Mpunto</f>
        <v>6.102953351165491E-08</v>
      </c>
      <c r="C30" t="s">
        <v>40</v>
      </c>
    </row>
    <row r="31" spans="1:3" ht="12.75">
      <c r="A31" t="s">
        <v>46</v>
      </c>
      <c r="B31">
        <f>B30/Rhog</f>
        <v>6.102953351165491E-11</v>
      </c>
      <c r="C31" t="s">
        <v>6</v>
      </c>
    </row>
    <row r="32" spans="1:3" ht="12.75">
      <c r="A32" t="s">
        <v>47</v>
      </c>
      <c r="B32">
        <f>(B31*6/PI())^(1/3)</f>
        <v>0.0004884804001173299</v>
      </c>
      <c r="C32" t="s">
        <v>2</v>
      </c>
    </row>
    <row r="34" spans="1:2" ht="12.75">
      <c r="A34" t="s">
        <v>16</v>
      </c>
      <c r="B34">
        <f>J14</f>
        <v>1.3891672252833642</v>
      </c>
    </row>
    <row r="35" spans="1:10" ht="12.75">
      <c r="A35" t="s">
        <v>18</v>
      </c>
      <c r="B35">
        <f>B34*DG_1/Ni_Aria</f>
        <v>39.91652717860581</v>
      </c>
      <c r="C35">
        <f>B37*DG_1/Ni_Aria</f>
        <v>39.67567247275175</v>
      </c>
      <c r="D35">
        <f>C37*DG_1/Ni_Aria</f>
        <v>39.67567247275175</v>
      </c>
      <c r="E35">
        <f>D37*DG_1/Ni_Aria</f>
        <v>39.67567247275175</v>
      </c>
      <c r="F35">
        <f>E37*DG_1/Ni_Aria</f>
        <v>39.67567247275175</v>
      </c>
      <c r="G35">
        <f>F37*DG_1/Ni_Aria</f>
        <v>39.67567247275175</v>
      </c>
      <c r="H35">
        <f>G37*DG_1/Ni_Aria</f>
        <v>39.67567247275175</v>
      </c>
      <c r="I35">
        <f>H37*DG_1/Ni_Aria</f>
        <v>39.67567247275175</v>
      </c>
      <c r="J35">
        <f>I37*DG_1/Ni_Aria</f>
        <v>39.67567247275175</v>
      </c>
    </row>
    <row r="36" spans="1:10" ht="12.75">
      <c r="A36" t="s">
        <v>21</v>
      </c>
      <c r="B36">
        <f>'Moody - Cr sfera e cilindro'!R5</f>
        <v>2.9690555555555553</v>
      </c>
      <c r="C36">
        <f>'Moody - Cr sfera e cilindro'!S5</f>
        <v>2.9690555555555553</v>
      </c>
      <c r="D36">
        <f>'Moody - Cr sfera e cilindro'!T5</f>
        <v>2.9690555555555553</v>
      </c>
      <c r="E36">
        <f>'Moody - Cr sfera e cilindro'!U5</f>
        <v>2.9690555555555553</v>
      </c>
      <c r="F36">
        <f>'Moody - Cr sfera e cilindro'!V5</f>
        <v>2.9690555555555553</v>
      </c>
      <c r="G36">
        <f>'Moody - Cr sfera e cilindro'!W5</f>
        <v>2.9690555555555553</v>
      </c>
      <c r="H36">
        <f>'Moody - Cr sfera e cilindro'!X5</f>
        <v>2.9690555555555553</v>
      </c>
      <c r="I36">
        <f>'Moody - Cr sfera e cilindro'!Y5</f>
        <v>2.9690555555555553</v>
      </c>
      <c r="J36">
        <f>'Moody - Cr sfera e cilindro'!Z5</f>
        <v>2.9690555555555553</v>
      </c>
    </row>
    <row r="37" spans="1:10" ht="12.75">
      <c r="A37" t="s">
        <v>24</v>
      </c>
      <c r="B37">
        <f>SQRT(4/3*(Rhog-RHOinf)/RHOinf*g*Diniz/B36)</f>
        <v>1.3807850465950575</v>
      </c>
      <c r="C37">
        <f>SQRT(4/3*(Rhog-RHOinf)/RHOinf*g*Diniz/C36)</f>
        <v>1.3807850465950575</v>
      </c>
      <c r="D37">
        <f>SQRT(4/3*(Rhog-RHOinf)/RHOinf*g*Diniz/D36)</f>
        <v>1.3807850465950575</v>
      </c>
      <c r="E37">
        <f>SQRT(4/3*(Rhog-RHOinf)/RHOinf*g*Diniz/E36)</f>
        <v>1.3807850465950575</v>
      </c>
      <c r="F37">
        <f>SQRT(4/3*(Rhog-RHOinf)/RHOinf*g*Diniz/F36)</f>
        <v>1.3807850465950575</v>
      </c>
      <c r="G37">
        <f>SQRT(4/3*(Rhog-RHOinf)/RHOinf*g*Diniz/G36)</f>
        <v>1.3807850465950575</v>
      </c>
      <c r="H37">
        <f>SQRT(4/3*(Rhog-RHOinf)/RHOinf*g*Diniz/H36)</f>
        <v>1.3807850465950575</v>
      </c>
      <c r="I37">
        <f>SQRT(4/3*(Rhog-RHOinf)/RHOinf*g*Diniz/I36)</f>
        <v>1.3807850465950575</v>
      </c>
      <c r="J37">
        <f>SQRT(4/3*(Rhog-RHOinf)/RHOinf*g*Diniz/J36)</f>
        <v>1.3807850465950575</v>
      </c>
    </row>
    <row r="39" spans="1:2" ht="12.75">
      <c r="A39" t="s">
        <v>49</v>
      </c>
      <c r="B39">
        <f>PI()*DG_1^2</f>
        <v>7.496251660905454E-07</v>
      </c>
    </row>
    <row r="40" spans="1:2" ht="12.75">
      <c r="A40" t="s">
        <v>50</v>
      </c>
      <c r="B40">
        <f>2+0.6*Re1^0.5*Sc^(1/3)</f>
        <v>5.187599979828388</v>
      </c>
    </row>
    <row r="41" spans="1:3" ht="12.75">
      <c r="A41" t="s">
        <v>48</v>
      </c>
      <c r="B41">
        <f>Sh1*Dab/DG_1</f>
        <v>0.310100301618253</v>
      </c>
      <c r="C41" t="s">
        <v>17</v>
      </c>
    </row>
    <row r="42" spans="1:3" ht="12.75">
      <c r="A42" s="1" t="s">
        <v>37</v>
      </c>
      <c r="B42" s="1">
        <f>hm_1*S_1*Rhovp</f>
        <v>4.279583554147255E-09</v>
      </c>
      <c r="C42" s="1" t="s">
        <v>38</v>
      </c>
    </row>
    <row r="44" spans="1:3" ht="12.75">
      <c r="A44" t="s">
        <v>51</v>
      </c>
      <c r="B44">
        <f>B30-B42</f>
        <v>5.674994995750765E-08</v>
      </c>
      <c r="C44" t="s">
        <v>40</v>
      </c>
    </row>
  </sheetData>
  <printOptions/>
  <pageMargins left="0.75" right="0.75" top="1" bottom="1" header="0.5" footer="0.5"/>
  <pageSetup horizontalDpi="1200" verticalDpi="1200" orientation="portrait" paperSize="9" r:id="rId4"/>
  <legacyDrawing r:id="rId3"/>
  <oleObjects>
    <oleObject progId="Equation.3" shapeId="25780935" r:id="rId1"/>
    <oleObject progId="Equation.3" shapeId="2590234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>
    <tabColor indexed="47"/>
  </sheetPr>
  <dimension ref="A3:DW799"/>
  <sheetViews>
    <sheetView workbookViewId="0" topLeftCell="P3">
      <selection activeCell="S4" sqref="S4:Z799"/>
    </sheetView>
  </sheetViews>
  <sheetFormatPr defaultColWidth="9.140625" defaultRowHeight="12.75"/>
  <cols>
    <col min="2" max="2" width="10.00390625" style="0" bestFit="1" customWidth="1"/>
    <col min="5" max="5" width="10.00390625" style="0" bestFit="1" customWidth="1"/>
    <col min="56" max="56" width="3.28125" style="0" bestFit="1" customWidth="1"/>
    <col min="57" max="57" width="11.00390625" style="0" bestFit="1" customWidth="1"/>
  </cols>
  <sheetData>
    <row r="2" ht="13.5" thickBot="1"/>
    <row r="3" spans="2:6" ht="12.75" customHeight="1" thickBot="1">
      <c r="B3" s="2" t="s">
        <v>9</v>
      </c>
      <c r="C3" s="3"/>
      <c r="E3" s="2" t="s">
        <v>10</v>
      </c>
      <c r="F3" s="3"/>
    </row>
    <row r="4" spans="2:82" ht="12" customHeight="1" thickBot="1">
      <c r="B4" s="4" t="s">
        <v>11</v>
      </c>
      <c r="C4" s="5" t="s">
        <v>12</v>
      </c>
      <c r="E4" s="4" t="s">
        <v>11</v>
      </c>
      <c r="F4" s="5" t="s">
        <v>12</v>
      </c>
      <c r="G4" t="s">
        <v>22</v>
      </c>
      <c r="H4">
        <f>Calcoli!B12</f>
        <v>29.411764705882355</v>
      </c>
      <c r="I4">
        <f>Calcoli!C12</f>
        <v>38.368698067986365</v>
      </c>
      <c r="J4">
        <f>Calcoli!D12</f>
        <v>40.36919978540963</v>
      </c>
      <c r="K4">
        <f>Calcoli!E12</f>
        <v>40.85785956715777</v>
      </c>
      <c r="L4">
        <f>Calcoli!F12</f>
        <v>40.85785956715777</v>
      </c>
      <c r="M4">
        <f>Calcoli!G12</f>
        <v>40.85785956715777</v>
      </c>
      <c r="N4">
        <f>Calcoli!H12</f>
        <v>40.85785956715777</v>
      </c>
      <c r="O4">
        <f>Calcoli!I12</f>
        <v>40.85785956715777</v>
      </c>
      <c r="P4">
        <f>Calcoli!J12</f>
        <v>40.85785956715777</v>
      </c>
      <c r="R4">
        <f>Calcoli!B35</f>
        <v>39.91652717860581</v>
      </c>
      <c r="S4">
        <f>Calcoli!C35</f>
        <v>39.67567247275175</v>
      </c>
      <c r="T4">
        <f>Calcoli!D35</f>
        <v>39.67567247275175</v>
      </c>
      <c r="U4">
        <f>Calcoli!E35</f>
        <v>39.67567247275175</v>
      </c>
      <c r="V4">
        <f>Calcoli!F35</f>
        <v>39.67567247275175</v>
      </c>
      <c r="W4">
        <f>Calcoli!G35</f>
        <v>39.67567247275175</v>
      </c>
      <c r="X4">
        <f>Calcoli!H35</f>
        <v>39.67567247275175</v>
      </c>
      <c r="Y4">
        <f>Calcoli!I35</f>
        <v>39.67567247275175</v>
      </c>
      <c r="Z4">
        <f>Calcoli!J35</f>
        <v>39.67567247275175</v>
      </c>
      <c r="BE4" s="2" t="s">
        <v>13</v>
      </c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3"/>
      <c r="CD4" t="s">
        <v>14</v>
      </c>
    </row>
    <row r="5" spans="2:127" ht="12.75" customHeight="1" thickBot="1">
      <c r="B5" s="7"/>
      <c r="C5" s="8"/>
      <c r="E5" s="7"/>
      <c r="F5" s="8"/>
      <c r="G5" t="s">
        <v>23</v>
      </c>
      <c r="H5">
        <f>SUM(H6:H799)</f>
        <v>3.326277777777778</v>
      </c>
      <c r="I5">
        <f>SUM(I6:I799)</f>
        <v>3.004777777777778</v>
      </c>
      <c r="J5">
        <f aca="true" t="shared" si="0" ref="J5:R5">SUM(J6:J799)</f>
        <v>2.933333333333333</v>
      </c>
      <c r="K5">
        <f t="shared" si="0"/>
        <v>2.933333333333333</v>
      </c>
      <c r="L5">
        <f t="shared" si="0"/>
        <v>2.933333333333333</v>
      </c>
      <c r="M5">
        <f t="shared" si="0"/>
        <v>2.933333333333333</v>
      </c>
      <c r="N5">
        <f t="shared" si="0"/>
        <v>2.933333333333333</v>
      </c>
      <c r="O5">
        <f t="shared" si="0"/>
        <v>2.933333333333333</v>
      </c>
      <c r="P5">
        <f t="shared" si="0"/>
        <v>2.933333333333333</v>
      </c>
      <c r="R5">
        <f t="shared" si="0"/>
        <v>2.9690555555555553</v>
      </c>
      <c r="S5">
        <f>SUM(S6:S799)</f>
        <v>2.9690555555555553</v>
      </c>
      <c r="T5">
        <f>SUM(T6:T799)</f>
        <v>2.9690555555555553</v>
      </c>
      <c r="U5">
        <f>SUM(U6:U799)</f>
        <v>2.9690555555555553</v>
      </c>
      <c r="V5">
        <f>SUM(V6:V799)</f>
        <v>2.9690555555555553</v>
      </c>
      <c r="W5">
        <f>SUM(W6:W799)</f>
        <v>2.9690555555555553</v>
      </c>
      <c r="X5">
        <f>SUM(X6:X799)</f>
        <v>2.9690555555555553</v>
      </c>
      <c r="Y5">
        <f>SUM(Y6:Y799)</f>
        <v>2.9690555555555553</v>
      </c>
      <c r="Z5">
        <f>SUM(Z6:Z799)</f>
        <v>2.9690555555555553</v>
      </c>
      <c r="BE5" s="9" t="s">
        <v>15</v>
      </c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1"/>
      <c r="CB5" t="s">
        <v>13</v>
      </c>
      <c r="CC5" t="s">
        <v>15</v>
      </c>
      <c r="CE5">
        <v>1000</v>
      </c>
      <c r="CF5">
        <v>2000</v>
      </c>
      <c r="CG5">
        <v>3000</v>
      </c>
      <c r="CH5">
        <v>4000</v>
      </c>
      <c r="CI5">
        <v>5000</v>
      </c>
      <c r="CJ5">
        <v>6000</v>
      </c>
      <c r="CK5">
        <v>8000</v>
      </c>
      <c r="CL5">
        <v>10000</v>
      </c>
      <c r="CM5">
        <v>12500</v>
      </c>
      <c r="CN5">
        <v>15000</v>
      </c>
      <c r="CO5">
        <v>17500</v>
      </c>
      <c r="CP5">
        <v>20000</v>
      </c>
      <c r="CQ5">
        <v>30000</v>
      </c>
      <c r="CR5">
        <v>40000</v>
      </c>
      <c r="CS5">
        <v>50000</v>
      </c>
      <c r="CT5">
        <v>60000</v>
      </c>
      <c r="CU5">
        <v>80000</v>
      </c>
      <c r="CV5">
        <v>100000</v>
      </c>
      <c r="CW5">
        <v>125000</v>
      </c>
      <c r="CX5">
        <v>150000</v>
      </c>
      <c r="CY5">
        <v>175000</v>
      </c>
      <c r="CZ5">
        <v>200000</v>
      </c>
      <c r="DA5">
        <v>300000</v>
      </c>
      <c r="DB5">
        <v>400000</v>
      </c>
      <c r="DC5">
        <v>500000</v>
      </c>
      <c r="DD5">
        <v>600000</v>
      </c>
      <c r="DE5">
        <v>800000</v>
      </c>
      <c r="DF5">
        <v>1000000</v>
      </c>
      <c r="DG5">
        <v>1250000</v>
      </c>
      <c r="DH5">
        <v>1500000</v>
      </c>
      <c r="DI5">
        <v>1750000</v>
      </c>
      <c r="DJ5">
        <v>2000000</v>
      </c>
      <c r="DK5">
        <v>3000000</v>
      </c>
      <c r="DL5">
        <v>4000000</v>
      </c>
      <c r="DM5">
        <v>5000000</v>
      </c>
      <c r="DN5">
        <v>6000000</v>
      </c>
      <c r="DO5">
        <v>8000000</v>
      </c>
      <c r="DP5">
        <v>10000000</v>
      </c>
      <c r="DQ5">
        <v>20000000</v>
      </c>
      <c r="DR5">
        <v>30000000</v>
      </c>
      <c r="DS5">
        <v>40000000</v>
      </c>
      <c r="DT5">
        <v>50000000</v>
      </c>
      <c r="DU5">
        <v>60000000</v>
      </c>
      <c r="DV5">
        <v>80000000</v>
      </c>
      <c r="DW5">
        <v>100000000</v>
      </c>
    </row>
    <row r="6" spans="2:127" ht="12.75" customHeight="1">
      <c r="B6" s="12">
        <v>0.1</v>
      </c>
      <c r="C6" s="13">
        <v>59.137</v>
      </c>
      <c r="E6" s="12">
        <v>0.1</v>
      </c>
      <c r="F6" s="13">
        <v>311.083</v>
      </c>
      <c r="H6">
        <f>IF(AND(H$4&gt;=$E6,H$4&lt;$E7),$F6,0)</f>
        <v>0</v>
      </c>
      <c r="I6">
        <f>IF(AND(I$4&gt;=$E6,I$4&lt;$E7),$F6,0)</f>
        <v>0</v>
      </c>
      <c r="J6">
        <f aca="true" t="shared" si="1" ref="J6:R21">IF(AND(J$4&gt;=$E6,J$4&lt;$E7),$F6,0)</f>
        <v>0</v>
      </c>
      <c r="K6">
        <f t="shared" si="1"/>
        <v>0</v>
      </c>
      <c r="L6">
        <f t="shared" si="1"/>
        <v>0</v>
      </c>
      <c r="M6">
        <f t="shared" si="1"/>
        <v>0</v>
      </c>
      <c r="N6">
        <f t="shared" si="1"/>
        <v>0</v>
      </c>
      <c r="O6">
        <f t="shared" si="1"/>
        <v>0</v>
      </c>
      <c r="P6">
        <f t="shared" si="1"/>
        <v>0</v>
      </c>
      <c r="R6">
        <f t="shared" si="1"/>
        <v>0</v>
      </c>
      <c r="S6">
        <f aca="true" t="shared" si="2" ref="S6:S69">IF(AND(S$4&gt;=$E6,S$4&lt;$E7),$F6,0)</f>
        <v>0</v>
      </c>
      <c r="T6">
        <f aca="true" t="shared" si="3" ref="T6:T69">IF(AND(T$4&gt;=$E6,T$4&lt;$E7),$F6,0)</f>
        <v>0</v>
      </c>
      <c r="U6">
        <f aca="true" t="shared" si="4" ref="U6:U69">IF(AND(U$4&gt;=$E6,U$4&lt;$E7),$F6,0)</f>
        <v>0</v>
      </c>
      <c r="V6">
        <f aca="true" t="shared" si="5" ref="V6:V69">IF(AND(V$4&gt;=$E6,V$4&lt;$E7),$F6,0)</f>
        <v>0</v>
      </c>
      <c r="W6">
        <f aca="true" t="shared" si="6" ref="W6:W69">IF(AND(W$4&gt;=$E6,W$4&lt;$E7),$F6,0)</f>
        <v>0</v>
      </c>
      <c r="X6">
        <f aca="true" t="shared" si="7" ref="X6:X69">IF(AND(X$4&gt;=$E6,X$4&lt;$E7),$F6,0)</f>
        <v>0</v>
      </c>
      <c r="Y6">
        <f aca="true" t="shared" si="8" ref="Y6:Y69">IF(AND(Y$4&gt;=$E6,Y$4&lt;$E7),$F6,0)</f>
        <v>0</v>
      </c>
      <c r="Z6">
        <f aca="true" t="shared" si="9" ref="Z6:Z69">IF(AND(Z$4&gt;=$E6,Z$4&lt;$E7),$F6,0)</f>
        <v>0</v>
      </c>
      <c r="BD6" s="14" t="s">
        <v>14</v>
      </c>
      <c r="BE6" s="15"/>
      <c r="BF6" s="16">
        <v>1E-06</v>
      </c>
      <c r="BG6" s="16">
        <v>5E-06</v>
      </c>
      <c r="BH6" s="16">
        <v>1E-05</v>
      </c>
      <c r="BI6" s="16">
        <v>5E-05</v>
      </c>
      <c r="BJ6" s="16">
        <v>0.0001</v>
      </c>
      <c r="BK6" s="16">
        <v>0.0002</v>
      </c>
      <c r="BL6" s="16">
        <v>0.0004</v>
      </c>
      <c r="BM6" s="16">
        <v>0.0006</v>
      </c>
      <c r="BN6" s="16">
        <v>0.0008</v>
      </c>
      <c r="BO6" s="16">
        <v>0.001</v>
      </c>
      <c r="BP6" s="16">
        <v>0.002</v>
      </c>
      <c r="BQ6" s="16">
        <v>0.004</v>
      </c>
      <c r="BR6" s="16">
        <v>0.006</v>
      </c>
      <c r="BS6" s="16">
        <v>0.008</v>
      </c>
      <c r="BT6" s="16">
        <v>0.01</v>
      </c>
      <c r="BU6" s="16">
        <v>0.015</v>
      </c>
      <c r="BV6" s="16">
        <v>0.02</v>
      </c>
      <c r="BW6" s="16">
        <v>0.03</v>
      </c>
      <c r="BX6" s="16">
        <v>0.04</v>
      </c>
      <c r="BY6" s="17">
        <v>0.05</v>
      </c>
      <c r="CD6">
        <v>0.05</v>
      </c>
      <c r="CH6">
        <v>0.07653</v>
      </c>
      <c r="CI6">
        <v>0.07588</v>
      </c>
      <c r="CJ6">
        <v>0.07535</v>
      </c>
      <c r="CK6">
        <v>0.07459</v>
      </c>
      <c r="CL6">
        <v>0.07422</v>
      </c>
      <c r="CM6">
        <v>0.0739875</v>
      </c>
      <c r="CN6">
        <v>0.07375499999999999</v>
      </c>
      <c r="CO6">
        <v>0.07352249999999999</v>
      </c>
      <c r="CP6">
        <v>0.07329</v>
      </c>
      <c r="CQ6">
        <v>0.07311</v>
      </c>
      <c r="CR6">
        <v>0.07297</v>
      </c>
      <c r="CS6">
        <v>0.07286</v>
      </c>
      <c r="CT6">
        <v>0.07278</v>
      </c>
      <c r="CU6">
        <v>0.07272</v>
      </c>
      <c r="CV6">
        <v>0.07266</v>
      </c>
      <c r="CW6">
        <v>0.072625</v>
      </c>
      <c r="CX6">
        <v>0.07259</v>
      </c>
      <c r="CY6">
        <v>0.07255500000000001</v>
      </c>
      <c r="CZ6">
        <v>0.07252</v>
      </c>
      <c r="DA6">
        <v>0.07245</v>
      </c>
      <c r="DB6">
        <v>0.07244</v>
      </c>
      <c r="DC6">
        <v>0.07244</v>
      </c>
      <c r="DD6">
        <v>0.07243</v>
      </c>
      <c r="DE6">
        <v>0.07242</v>
      </c>
      <c r="DF6">
        <v>0.07242</v>
      </c>
      <c r="DG6">
        <v>0.07241500000000001</v>
      </c>
      <c r="DH6">
        <v>0.07241</v>
      </c>
      <c r="DI6">
        <v>0.072405</v>
      </c>
      <c r="DJ6">
        <v>0.0724</v>
      </c>
      <c r="DK6">
        <v>0.07239</v>
      </c>
      <c r="DL6">
        <v>0.07239</v>
      </c>
      <c r="DM6">
        <v>0.07238</v>
      </c>
      <c r="DN6">
        <v>0.07237</v>
      </c>
      <c r="DO6">
        <v>0.07236</v>
      </c>
      <c r="DP6">
        <v>0.07236</v>
      </c>
      <c r="DQ6">
        <v>0.07236</v>
      </c>
      <c r="DR6">
        <v>0.07236</v>
      </c>
      <c r="DS6">
        <v>0.07236</v>
      </c>
      <c r="DT6">
        <v>0.07236</v>
      </c>
      <c r="DU6">
        <v>0.07236</v>
      </c>
      <c r="DV6">
        <v>0.07236</v>
      </c>
      <c r="DW6">
        <v>0.07236</v>
      </c>
    </row>
    <row r="7" spans="2:127" ht="12.75">
      <c r="B7" s="18">
        <f aca="true" t="shared" si="10" ref="B7:B23">B6+0.01</f>
        <v>0.11</v>
      </c>
      <c r="C7" s="19">
        <f>C24+((C6-C24)/18)*17</f>
        <v>57.748444444444445</v>
      </c>
      <c r="E7" s="18">
        <f aca="true" t="shared" si="11" ref="E7:E23">E6+0.01</f>
        <v>0.11</v>
      </c>
      <c r="F7" s="19">
        <f>F24+((F6-F24)/18)*17</f>
        <v>302.9771111111112</v>
      </c>
      <c r="H7">
        <f aca="true" t="shared" si="12" ref="H7:I70">IF(AND(H$4&gt;=$E7,H$4&lt;$E8),$F7,0)</f>
        <v>0</v>
      </c>
      <c r="I7">
        <f t="shared" si="12"/>
        <v>0</v>
      </c>
      <c r="J7">
        <f t="shared" si="1"/>
        <v>0</v>
      </c>
      <c r="K7">
        <f t="shared" si="1"/>
        <v>0</v>
      </c>
      <c r="L7">
        <f t="shared" si="1"/>
        <v>0</v>
      </c>
      <c r="M7">
        <f t="shared" si="1"/>
        <v>0</v>
      </c>
      <c r="N7">
        <f t="shared" si="1"/>
        <v>0</v>
      </c>
      <c r="O7">
        <f t="shared" si="1"/>
        <v>0</v>
      </c>
      <c r="P7">
        <f t="shared" si="1"/>
        <v>0</v>
      </c>
      <c r="R7">
        <f t="shared" si="1"/>
        <v>0</v>
      </c>
      <c r="S7">
        <f t="shared" si="2"/>
        <v>0</v>
      </c>
      <c r="T7">
        <f t="shared" si="3"/>
        <v>0</v>
      </c>
      <c r="U7">
        <f t="shared" si="4"/>
        <v>0</v>
      </c>
      <c r="V7">
        <f t="shared" si="5"/>
        <v>0</v>
      </c>
      <c r="W7">
        <f t="shared" si="6"/>
        <v>0</v>
      </c>
      <c r="X7">
        <f t="shared" si="7"/>
        <v>0</v>
      </c>
      <c r="Y7">
        <f t="shared" si="8"/>
        <v>0</v>
      </c>
      <c r="Z7">
        <f t="shared" si="9"/>
        <v>0</v>
      </c>
      <c r="BD7" s="20"/>
      <c r="BE7" s="21">
        <v>1000</v>
      </c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3"/>
      <c r="CD7">
        <v>0.04</v>
      </c>
      <c r="CH7">
        <v>0.07166</v>
      </c>
      <c r="CI7">
        <v>0.07061</v>
      </c>
      <c r="CJ7">
        <v>0.06977</v>
      </c>
      <c r="CK7">
        <v>0.06888</v>
      </c>
      <c r="CL7">
        <v>0.06818</v>
      </c>
      <c r="CM7">
        <v>0.067845</v>
      </c>
      <c r="CN7">
        <v>0.06751</v>
      </c>
      <c r="CO7">
        <v>0.067175</v>
      </c>
      <c r="CP7">
        <v>0.06684</v>
      </c>
      <c r="CQ7">
        <v>0.06642</v>
      </c>
      <c r="CR7">
        <v>0.06614</v>
      </c>
      <c r="CS7">
        <v>0.06593</v>
      </c>
      <c r="CT7">
        <v>0.06575</v>
      </c>
      <c r="CU7">
        <v>0.06559</v>
      </c>
      <c r="CV7">
        <v>0.06549</v>
      </c>
      <c r="CW7">
        <v>0.0654275</v>
      </c>
      <c r="CX7">
        <v>0.065365</v>
      </c>
      <c r="CY7">
        <v>0.06530250000000001</v>
      </c>
      <c r="CZ7">
        <v>0.06524</v>
      </c>
      <c r="DA7">
        <v>0.0651</v>
      </c>
      <c r="DB7">
        <v>0.06513</v>
      </c>
      <c r="DC7">
        <v>0.06515</v>
      </c>
      <c r="DD7">
        <v>0.06516</v>
      </c>
      <c r="DE7">
        <v>0.06519</v>
      </c>
      <c r="DF7">
        <v>0.06521</v>
      </c>
      <c r="DG7">
        <v>0.0652125</v>
      </c>
      <c r="DH7">
        <v>0.065215</v>
      </c>
      <c r="DI7">
        <v>0.0652175</v>
      </c>
      <c r="DJ7">
        <v>0.06522</v>
      </c>
      <c r="DK7">
        <v>0.06521</v>
      </c>
      <c r="DL7">
        <v>0.06521</v>
      </c>
      <c r="DM7">
        <v>0.0652</v>
      </c>
      <c r="DN7">
        <v>0.0652</v>
      </c>
      <c r="DO7">
        <v>0.06519</v>
      </c>
      <c r="DP7">
        <v>0.06518</v>
      </c>
      <c r="DQ7">
        <v>0.06518</v>
      </c>
      <c r="DR7">
        <v>0.06518</v>
      </c>
      <c r="DS7">
        <v>0.06518</v>
      </c>
      <c r="DT7">
        <v>0.06518</v>
      </c>
      <c r="DU7">
        <v>0.06518</v>
      </c>
      <c r="DV7">
        <v>0.06518</v>
      </c>
      <c r="DW7">
        <v>0.06519</v>
      </c>
    </row>
    <row r="8" spans="2:127" ht="12.75">
      <c r="B8" s="18">
        <f t="shared" si="10"/>
        <v>0.12</v>
      </c>
      <c r="C8" s="19">
        <f>C24+((C6-C24)/18)*16</f>
        <v>56.35988888888889</v>
      </c>
      <c r="E8" s="18">
        <f t="shared" si="11"/>
        <v>0.12</v>
      </c>
      <c r="F8" s="19">
        <f>F24+((F6-F24)/18)*16</f>
        <v>294.8712222222223</v>
      </c>
      <c r="H8">
        <f t="shared" si="12"/>
        <v>0</v>
      </c>
      <c r="I8">
        <f t="shared" si="12"/>
        <v>0</v>
      </c>
      <c r="J8">
        <f t="shared" si="1"/>
        <v>0</v>
      </c>
      <c r="K8">
        <f t="shared" si="1"/>
        <v>0</v>
      </c>
      <c r="L8">
        <f t="shared" si="1"/>
        <v>0</v>
      </c>
      <c r="M8">
        <f t="shared" si="1"/>
        <v>0</v>
      </c>
      <c r="N8">
        <f t="shared" si="1"/>
        <v>0</v>
      </c>
      <c r="O8">
        <f t="shared" si="1"/>
        <v>0</v>
      </c>
      <c r="P8">
        <f t="shared" si="1"/>
        <v>0</v>
      </c>
      <c r="R8">
        <f t="shared" si="1"/>
        <v>0</v>
      </c>
      <c r="S8">
        <f t="shared" si="2"/>
        <v>0</v>
      </c>
      <c r="T8">
        <f t="shared" si="3"/>
        <v>0</v>
      </c>
      <c r="U8">
        <f t="shared" si="4"/>
        <v>0</v>
      </c>
      <c r="V8">
        <f t="shared" si="5"/>
        <v>0</v>
      </c>
      <c r="W8">
        <f t="shared" si="6"/>
        <v>0</v>
      </c>
      <c r="X8">
        <f t="shared" si="7"/>
        <v>0</v>
      </c>
      <c r="Y8">
        <f t="shared" si="8"/>
        <v>0</v>
      </c>
      <c r="Z8">
        <f t="shared" si="9"/>
        <v>0</v>
      </c>
      <c r="BD8" s="20"/>
      <c r="BE8" s="21">
        <v>2000</v>
      </c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4"/>
      <c r="BT8" s="22"/>
      <c r="BU8" s="22"/>
      <c r="BV8" s="22"/>
      <c r="BW8" s="22"/>
      <c r="BX8" s="22"/>
      <c r="BY8" s="23"/>
      <c r="CD8">
        <v>0.03</v>
      </c>
      <c r="CH8">
        <v>0.06453</v>
      </c>
      <c r="CI8">
        <v>0.06321</v>
      </c>
      <c r="CJ8">
        <v>0.0625</v>
      </c>
      <c r="CK8">
        <v>0.06129</v>
      </c>
      <c r="CL8">
        <v>0.0606</v>
      </c>
      <c r="CM8">
        <v>0.0602825</v>
      </c>
      <c r="CN8">
        <v>0.059965000000000004</v>
      </c>
      <c r="CO8">
        <v>0.0596475</v>
      </c>
      <c r="CP8">
        <v>0.05933</v>
      </c>
      <c r="CQ8">
        <v>0.05885</v>
      </c>
      <c r="CR8">
        <v>0.05855</v>
      </c>
      <c r="CS8">
        <v>0.05832</v>
      </c>
      <c r="CT8">
        <v>0.05813</v>
      </c>
      <c r="CU8">
        <v>0.05804</v>
      </c>
      <c r="CV8">
        <v>0.05799</v>
      </c>
      <c r="CW8">
        <v>0.057944999999999997</v>
      </c>
      <c r="CX8">
        <v>0.0579</v>
      </c>
      <c r="CY8">
        <v>0.057855000000000004</v>
      </c>
      <c r="CZ8">
        <v>0.05781</v>
      </c>
      <c r="DA8">
        <v>0.05772</v>
      </c>
      <c r="DB8">
        <v>0.05772</v>
      </c>
      <c r="DC8">
        <v>0.05772</v>
      </c>
      <c r="DD8">
        <v>0.05772</v>
      </c>
      <c r="DE8">
        <v>0.05772</v>
      </c>
      <c r="DF8">
        <v>0.05772</v>
      </c>
      <c r="DG8">
        <v>0.05772</v>
      </c>
      <c r="DH8">
        <v>0.05772</v>
      </c>
      <c r="DI8">
        <v>0.05772</v>
      </c>
      <c r="DJ8">
        <v>0.05772</v>
      </c>
      <c r="DK8">
        <v>0.05772</v>
      </c>
      <c r="DL8">
        <v>0.05772</v>
      </c>
      <c r="DM8">
        <v>0.05772</v>
      </c>
      <c r="DN8">
        <v>0.05772</v>
      </c>
      <c r="DO8">
        <v>0.05772</v>
      </c>
      <c r="DP8">
        <v>0.05772</v>
      </c>
      <c r="DQ8">
        <v>0.05772</v>
      </c>
      <c r="DR8">
        <v>0.05772</v>
      </c>
      <c r="DS8">
        <v>0.05772</v>
      </c>
      <c r="DT8">
        <v>0.05772</v>
      </c>
      <c r="DU8">
        <v>0.05772</v>
      </c>
      <c r="DV8">
        <v>0.05772</v>
      </c>
      <c r="DW8">
        <v>0.05772</v>
      </c>
    </row>
    <row r="9" spans="2:127" ht="12.75">
      <c r="B9" s="18">
        <f t="shared" si="10"/>
        <v>0.13</v>
      </c>
      <c r="C9" s="19">
        <f>C24+((C6-C24)/18)*15</f>
        <v>54.971333333333334</v>
      </c>
      <c r="E9" s="18">
        <f t="shared" si="11"/>
        <v>0.13</v>
      </c>
      <c r="F9" s="19">
        <f>F24+((F6-F24)/18)*15</f>
        <v>286.7653333333334</v>
      </c>
      <c r="H9">
        <f t="shared" si="12"/>
        <v>0</v>
      </c>
      <c r="I9">
        <f t="shared" si="12"/>
        <v>0</v>
      </c>
      <c r="J9">
        <f t="shared" si="1"/>
        <v>0</v>
      </c>
      <c r="K9">
        <f t="shared" si="1"/>
        <v>0</v>
      </c>
      <c r="L9">
        <f t="shared" si="1"/>
        <v>0</v>
      </c>
      <c r="M9">
        <f t="shared" si="1"/>
        <v>0</v>
      </c>
      <c r="N9">
        <f t="shared" si="1"/>
        <v>0</v>
      </c>
      <c r="O9">
        <f t="shared" si="1"/>
        <v>0</v>
      </c>
      <c r="P9">
        <f t="shared" si="1"/>
        <v>0</v>
      </c>
      <c r="R9">
        <f t="shared" si="1"/>
        <v>0</v>
      </c>
      <c r="S9">
        <f t="shared" si="2"/>
        <v>0</v>
      </c>
      <c r="T9">
        <f t="shared" si="3"/>
        <v>0</v>
      </c>
      <c r="U9">
        <f t="shared" si="4"/>
        <v>0</v>
      </c>
      <c r="V9">
        <f t="shared" si="5"/>
        <v>0</v>
      </c>
      <c r="W9">
        <f t="shared" si="6"/>
        <v>0</v>
      </c>
      <c r="X9">
        <f t="shared" si="7"/>
        <v>0</v>
      </c>
      <c r="Y9">
        <f t="shared" si="8"/>
        <v>0</v>
      </c>
      <c r="Z9">
        <f t="shared" si="9"/>
        <v>0</v>
      </c>
      <c r="BD9" s="20"/>
      <c r="BE9" s="21">
        <v>3000</v>
      </c>
      <c r="BF9" s="22">
        <v>0.04033</v>
      </c>
      <c r="BG9" s="22">
        <v>0.04033</v>
      </c>
      <c r="BH9" s="22">
        <v>0.04033</v>
      </c>
      <c r="BI9" s="22">
        <v>0.04033</v>
      </c>
      <c r="BJ9" s="22">
        <v>0.04033</v>
      </c>
      <c r="BK9" s="22">
        <v>0.04033</v>
      </c>
      <c r="BL9" s="22">
        <v>0.04033</v>
      </c>
      <c r="BM9" s="22">
        <v>0.04351</v>
      </c>
      <c r="BN9" s="22">
        <v>0.04351</v>
      </c>
      <c r="BO9" s="22">
        <v>0.04351</v>
      </c>
      <c r="BP9" s="22">
        <v>0.04351</v>
      </c>
      <c r="BQ9" s="22">
        <v>0.04562</v>
      </c>
      <c r="BR9" s="22"/>
      <c r="BS9" s="22"/>
      <c r="BT9" s="22"/>
      <c r="BU9" s="22"/>
      <c r="BV9" s="22"/>
      <c r="BW9" s="22"/>
      <c r="BX9" s="22"/>
      <c r="BY9" s="23"/>
      <c r="CD9">
        <v>0.02</v>
      </c>
      <c r="CH9">
        <v>0.05687</v>
      </c>
      <c r="CI9">
        <v>0.05543</v>
      </c>
      <c r="CJ9">
        <v>0.05452</v>
      </c>
      <c r="CK9">
        <v>0.05334</v>
      </c>
      <c r="CL9">
        <v>0.05263</v>
      </c>
      <c r="CM9">
        <v>0.052285</v>
      </c>
      <c r="CN9">
        <v>0.05194</v>
      </c>
      <c r="CO9">
        <v>0.051595</v>
      </c>
      <c r="CP9">
        <v>0.05125</v>
      </c>
      <c r="CQ9">
        <v>0.05069</v>
      </c>
      <c r="CR9">
        <v>0.05029</v>
      </c>
      <c r="CS9">
        <v>0.05012</v>
      </c>
      <c r="CT9">
        <v>0.04998</v>
      </c>
      <c r="CU9">
        <v>0.04988</v>
      </c>
      <c r="CV9">
        <v>0.04981</v>
      </c>
      <c r="CW9">
        <v>0.049725</v>
      </c>
      <c r="CX9">
        <v>0.049640000000000004</v>
      </c>
      <c r="CY9">
        <v>0.049555</v>
      </c>
      <c r="CZ9">
        <v>0.04947</v>
      </c>
      <c r="DA9">
        <v>0.04942</v>
      </c>
      <c r="DB9">
        <v>0.04939</v>
      </c>
      <c r="DC9">
        <v>0.04937</v>
      </c>
      <c r="DD9">
        <v>0.04936</v>
      </c>
      <c r="DE9">
        <v>0.04933</v>
      </c>
      <c r="DF9">
        <v>0.04931</v>
      </c>
      <c r="DG9">
        <v>0.0493</v>
      </c>
      <c r="DH9">
        <v>0.04929</v>
      </c>
      <c r="DI9">
        <v>0.049280000000000004</v>
      </c>
      <c r="DJ9">
        <v>0.04927</v>
      </c>
      <c r="DK9">
        <v>0.04925</v>
      </c>
      <c r="DL9">
        <v>0.04925</v>
      </c>
      <c r="DM9">
        <v>0.04925</v>
      </c>
      <c r="DN9">
        <v>0.04925</v>
      </c>
      <c r="DO9">
        <v>0.04925</v>
      </c>
      <c r="DP9">
        <v>0.04925</v>
      </c>
      <c r="DQ9">
        <v>0.04918</v>
      </c>
      <c r="DR9">
        <v>0.04914</v>
      </c>
      <c r="DS9">
        <v>0.04912</v>
      </c>
      <c r="DT9">
        <v>0.04911</v>
      </c>
      <c r="DU9">
        <v>0.04911</v>
      </c>
      <c r="DV9">
        <v>0.04911</v>
      </c>
      <c r="DW9">
        <v>0.04911</v>
      </c>
    </row>
    <row r="10" spans="2:127" ht="12.75">
      <c r="B10" s="18">
        <f t="shared" si="10"/>
        <v>0.14</v>
      </c>
      <c r="C10" s="19">
        <f>C24+((C6-C24)/18)*14</f>
        <v>53.58277777777778</v>
      </c>
      <c r="E10" s="18">
        <f t="shared" si="11"/>
        <v>0.14</v>
      </c>
      <c r="F10" s="19">
        <f>F24+((F6-F24)/18)*14</f>
        <v>278.6594444444445</v>
      </c>
      <c r="H10">
        <f t="shared" si="12"/>
        <v>0</v>
      </c>
      <c r="I10">
        <f t="shared" si="12"/>
        <v>0</v>
      </c>
      <c r="J10">
        <f t="shared" si="1"/>
        <v>0</v>
      </c>
      <c r="K10">
        <f t="shared" si="1"/>
        <v>0</v>
      </c>
      <c r="L10">
        <f t="shared" si="1"/>
        <v>0</v>
      </c>
      <c r="M10">
        <f t="shared" si="1"/>
        <v>0</v>
      </c>
      <c r="N10">
        <f t="shared" si="1"/>
        <v>0</v>
      </c>
      <c r="O10">
        <f t="shared" si="1"/>
        <v>0</v>
      </c>
      <c r="P10">
        <f t="shared" si="1"/>
        <v>0</v>
      </c>
      <c r="R10">
        <f t="shared" si="1"/>
        <v>0</v>
      </c>
      <c r="S10">
        <f t="shared" si="2"/>
        <v>0</v>
      </c>
      <c r="T10">
        <f t="shared" si="3"/>
        <v>0</v>
      </c>
      <c r="U10">
        <f t="shared" si="4"/>
        <v>0</v>
      </c>
      <c r="V10">
        <f t="shared" si="5"/>
        <v>0</v>
      </c>
      <c r="W10">
        <f t="shared" si="6"/>
        <v>0</v>
      </c>
      <c r="X10">
        <f t="shared" si="7"/>
        <v>0</v>
      </c>
      <c r="Y10">
        <f t="shared" si="8"/>
        <v>0</v>
      </c>
      <c r="Z10">
        <f t="shared" si="9"/>
        <v>0</v>
      </c>
      <c r="BD10" s="20"/>
      <c r="BE10" s="21">
        <v>4000</v>
      </c>
      <c r="BF10" s="22">
        <v>0.03983</v>
      </c>
      <c r="BG10" s="22">
        <v>0.03983</v>
      </c>
      <c r="BH10" s="22">
        <v>0.03983</v>
      </c>
      <c r="BI10" s="22">
        <v>0.03983</v>
      </c>
      <c r="BJ10" s="22">
        <v>0.03983</v>
      </c>
      <c r="BK10" s="22">
        <v>0.03983</v>
      </c>
      <c r="BL10" s="22">
        <v>0.03983</v>
      </c>
      <c r="BM10" s="22">
        <v>0.04049</v>
      </c>
      <c r="BN10" s="22">
        <v>0.04049</v>
      </c>
      <c r="BO10" s="22">
        <v>0.04049</v>
      </c>
      <c r="BP10" s="22">
        <v>0.04274</v>
      </c>
      <c r="BQ10" s="22">
        <v>0.04802</v>
      </c>
      <c r="BR10" s="22">
        <v>0.04581</v>
      </c>
      <c r="BS10" s="22">
        <v>0.04704</v>
      </c>
      <c r="BT10" s="22">
        <v>0.04916</v>
      </c>
      <c r="BU10" s="22">
        <v>0.0529</v>
      </c>
      <c r="BV10" s="22">
        <v>0.05687</v>
      </c>
      <c r="BW10" s="22">
        <v>0.06453</v>
      </c>
      <c r="BX10" s="22">
        <v>0.07166</v>
      </c>
      <c r="BY10" s="23">
        <v>0.07653</v>
      </c>
      <c r="CD10">
        <v>0.015</v>
      </c>
      <c r="CH10">
        <v>0.0529</v>
      </c>
      <c r="CI10">
        <v>0.05133</v>
      </c>
      <c r="CJ10">
        <v>0.05029</v>
      </c>
      <c r="CK10">
        <v>0.04904</v>
      </c>
      <c r="CL10">
        <v>0.04822</v>
      </c>
      <c r="CM10">
        <v>0.04784</v>
      </c>
      <c r="CN10">
        <v>0.04746</v>
      </c>
      <c r="CO10">
        <v>0.04708</v>
      </c>
      <c r="CP10">
        <v>0.0467</v>
      </c>
      <c r="CQ10">
        <v>0.04605</v>
      </c>
      <c r="CR10">
        <v>0.04564</v>
      </c>
      <c r="CS10">
        <v>0.04541</v>
      </c>
      <c r="CT10">
        <v>0.04522</v>
      </c>
      <c r="CU10">
        <v>0.04493</v>
      </c>
      <c r="CV10">
        <v>0.04472</v>
      </c>
      <c r="CW10">
        <v>0.0446425</v>
      </c>
      <c r="CX10">
        <v>0.044565</v>
      </c>
      <c r="CY10">
        <v>0.0444875</v>
      </c>
      <c r="CZ10">
        <v>0.04441</v>
      </c>
      <c r="DA10">
        <v>0.04433</v>
      </c>
      <c r="DB10">
        <v>0.04427</v>
      </c>
      <c r="DC10">
        <v>0.04424</v>
      </c>
      <c r="DD10">
        <v>0.04421</v>
      </c>
      <c r="DE10">
        <v>0.04417</v>
      </c>
      <c r="DF10">
        <v>0.04414</v>
      </c>
      <c r="DG10">
        <v>0.0441275</v>
      </c>
      <c r="DH10">
        <v>0.044115</v>
      </c>
      <c r="DI10">
        <v>0.044102499999999996</v>
      </c>
      <c r="DJ10">
        <v>0.04409</v>
      </c>
      <c r="DK10">
        <v>0.0441</v>
      </c>
      <c r="DL10">
        <v>0.0441</v>
      </c>
      <c r="DM10">
        <v>0.0441</v>
      </c>
      <c r="DN10">
        <v>0.0441</v>
      </c>
      <c r="DO10">
        <v>0.0441</v>
      </c>
      <c r="DP10">
        <v>0.0441</v>
      </c>
      <c r="DQ10">
        <v>0.0441</v>
      </c>
      <c r="DR10">
        <v>0.0441</v>
      </c>
      <c r="DS10">
        <v>0.0441</v>
      </c>
      <c r="DT10">
        <v>0.0441</v>
      </c>
      <c r="DU10">
        <v>0.0441</v>
      </c>
      <c r="DV10">
        <v>0.0441</v>
      </c>
      <c r="DW10">
        <v>0.0441</v>
      </c>
    </row>
    <row r="11" spans="2:127" ht="12.75">
      <c r="B11" s="18">
        <f t="shared" si="10"/>
        <v>0.15000000000000002</v>
      </c>
      <c r="C11" s="19">
        <f>C24+((C6-C24)/18)*13</f>
        <v>52.19422222222222</v>
      </c>
      <c r="E11" s="18">
        <f t="shared" si="11"/>
        <v>0.15000000000000002</v>
      </c>
      <c r="F11" s="19">
        <f>F24+((F6-F24)/18)*13</f>
        <v>270.5535555555556</v>
      </c>
      <c r="H11">
        <f t="shared" si="12"/>
        <v>0</v>
      </c>
      <c r="I11">
        <f t="shared" si="12"/>
        <v>0</v>
      </c>
      <c r="J11">
        <f t="shared" si="1"/>
        <v>0</v>
      </c>
      <c r="K11">
        <f t="shared" si="1"/>
        <v>0</v>
      </c>
      <c r="L11">
        <f t="shared" si="1"/>
        <v>0</v>
      </c>
      <c r="M11">
        <f t="shared" si="1"/>
        <v>0</v>
      </c>
      <c r="N11">
        <f t="shared" si="1"/>
        <v>0</v>
      </c>
      <c r="O11">
        <f t="shared" si="1"/>
        <v>0</v>
      </c>
      <c r="P11">
        <f t="shared" si="1"/>
        <v>0</v>
      </c>
      <c r="R11">
        <f t="shared" si="1"/>
        <v>0</v>
      </c>
      <c r="S11">
        <f t="shared" si="2"/>
        <v>0</v>
      </c>
      <c r="T11">
        <f t="shared" si="3"/>
        <v>0</v>
      </c>
      <c r="U11">
        <f t="shared" si="4"/>
        <v>0</v>
      </c>
      <c r="V11">
        <f t="shared" si="5"/>
        <v>0</v>
      </c>
      <c r="W11">
        <f t="shared" si="6"/>
        <v>0</v>
      </c>
      <c r="X11">
        <f t="shared" si="7"/>
        <v>0</v>
      </c>
      <c r="Y11">
        <f t="shared" si="8"/>
        <v>0</v>
      </c>
      <c r="Z11">
        <f t="shared" si="9"/>
        <v>0</v>
      </c>
      <c r="BD11" s="20"/>
      <c r="BE11" s="21">
        <v>5000</v>
      </c>
      <c r="BF11" s="22">
        <v>0.03774</v>
      </c>
      <c r="BG11" s="22">
        <v>0.03774</v>
      </c>
      <c r="BH11" s="22">
        <v>0.03774</v>
      </c>
      <c r="BI11" s="22">
        <v>0.03774</v>
      </c>
      <c r="BJ11" s="22">
        <v>0.03774</v>
      </c>
      <c r="BK11" s="22">
        <v>0.03774</v>
      </c>
      <c r="BL11" s="22">
        <v>0.03774</v>
      </c>
      <c r="BM11" s="22">
        <v>0.03856</v>
      </c>
      <c r="BN11" s="22">
        <v>0.03856</v>
      </c>
      <c r="BO11" s="22">
        <v>0.03856</v>
      </c>
      <c r="BP11" s="22">
        <v>0.04057</v>
      </c>
      <c r="BQ11" s="22">
        <v>0.04281</v>
      </c>
      <c r="BR11" s="22">
        <v>0.04381</v>
      </c>
      <c r="BS11" s="22">
        <v>0.04545</v>
      </c>
      <c r="BT11" s="22">
        <v>0.04744</v>
      </c>
      <c r="BU11" s="22">
        <v>0.05133</v>
      </c>
      <c r="BV11" s="22">
        <v>0.05543</v>
      </c>
      <c r="BW11" s="22">
        <v>0.06321</v>
      </c>
      <c r="BX11" s="22">
        <v>0.07061</v>
      </c>
      <c r="BY11" s="23">
        <v>0.07588</v>
      </c>
      <c r="CD11">
        <v>0.01</v>
      </c>
      <c r="CH11">
        <v>0.04916</v>
      </c>
      <c r="CI11">
        <v>0.04744</v>
      </c>
      <c r="CJ11">
        <v>0.04638</v>
      </c>
      <c r="CK11">
        <v>0.04461</v>
      </c>
      <c r="CL11">
        <v>0.04343</v>
      </c>
      <c r="CM11">
        <v>0.0428525</v>
      </c>
      <c r="CN11">
        <v>0.042275</v>
      </c>
      <c r="CO11">
        <v>0.0416975</v>
      </c>
      <c r="CP11">
        <v>0.04112</v>
      </c>
      <c r="CQ11">
        <v>0.04018</v>
      </c>
      <c r="CR11">
        <v>0.03963</v>
      </c>
      <c r="CS11">
        <v>0.03929</v>
      </c>
      <c r="CT11">
        <v>0.03905</v>
      </c>
      <c r="CU11">
        <v>0.03903</v>
      </c>
      <c r="CV11">
        <v>0.03846</v>
      </c>
      <c r="CW11">
        <v>0.038355</v>
      </c>
      <c r="CX11">
        <v>0.03825</v>
      </c>
      <c r="CY11">
        <v>0.038145</v>
      </c>
      <c r="CZ11">
        <v>0.03804</v>
      </c>
      <c r="DA11">
        <v>0.03791</v>
      </c>
      <c r="DB11">
        <v>0.0378</v>
      </c>
      <c r="DC11">
        <v>0.03774</v>
      </c>
      <c r="DD11">
        <v>0.03771</v>
      </c>
      <c r="DE11">
        <v>0.03766</v>
      </c>
      <c r="DF11">
        <v>0.03764</v>
      </c>
      <c r="DG11">
        <v>0.0376325</v>
      </c>
      <c r="DH11">
        <v>0.037625</v>
      </c>
      <c r="DI11">
        <v>0.0376175</v>
      </c>
      <c r="DJ11">
        <v>0.03761</v>
      </c>
      <c r="DK11">
        <v>0.0376</v>
      </c>
      <c r="DL11">
        <v>0.0376</v>
      </c>
      <c r="DM11">
        <v>0.0376</v>
      </c>
      <c r="DN11">
        <v>0.0376</v>
      </c>
      <c r="DO11">
        <v>0.0376</v>
      </c>
      <c r="DP11">
        <v>0.0376</v>
      </c>
      <c r="DQ11">
        <v>0.0376</v>
      </c>
      <c r="DR11">
        <v>0.0376</v>
      </c>
      <c r="DS11">
        <v>0.0376</v>
      </c>
      <c r="DT11">
        <v>0.0376</v>
      </c>
      <c r="DU11">
        <v>0.0376</v>
      </c>
      <c r="DV11">
        <v>0.0376</v>
      </c>
      <c r="DW11">
        <v>0.0376</v>
      </c>
    </row>
    <row r="12" spans="2:127" ht="12.75">
      <c r="B12" s="18">
        <f t="shared" si="10"/>
        <v>0.16000000000000003</v>
      </c>
      <c r="C12" s="19">
        <f>C24+((C6-C24)/18)*12</f>
        <v>50.80566666666667</v>
      </c>
      <c r="E12" s="18">
        <f t="shared" si="11"/>
        <v>0.16000000000000003</v>
      </c>
      <c r="F12" s="19">
        <f>F24+((F6-F24)/18)*12</f>
        <v>262.4476666666667</v>
      </c>
      <c r="H12">
        <f t="shared" si="12"/>
        <v>0</v>
      </c>
      <c r="I12">
        <f t="shared" si="12"/>
        <v>0</v>
      </c>
      <c r="J12">
        <f t="shared" si="1"/>
        <v>0</v>
      </c>
      <c r="K12">
        <f t="shared" si="1"/>
        <v>0</v>
      </c>
      <c r="L12">
        <f t="shared" si="1"/>
        <v>0</v>
      </c>
      <c r="M12">
        <f t="shared" si="1"/>
        <v>0</v>
      </c>
      <c r="N12">
        <f t="shared" si="1"/>
        <v>0</v>
      </c>
      <c r="O12">
        <f t="shared" si="1"/>
        <v>0</v>
      </c>
      <c r="P12">
        <f t="shared" si="1"/>
        <v>0</v>
      </c>
      <c r="R12">
        <f t="shared" si="1"/>
        <v>0</v>
      </c>
      <c r="S12">
        <f t="shared" si="2"/>
        <v>0</v>
      </c>
      <c r="T12">
        <f t="shared" si="3"/>
        <v>0</v>
      </c>
      <c r="U12">
        <f t="shared" si="4"/>
        <v>0</v>
      </c>
      <c r="V12">
        <f t="shared" si="5"/>
        <v>0</v>
      </c>
      <c r="W12">
        <f t="shared" si="6"/>
        <v>0</v>
      </c>
      <c r="X12">
        <f t="shared" si="7"/>
        <v>0</v>
      </c>
      <c r="Y12">
        <f t="shared" si="8"/>
        <v>0</v>
      </c>
      <c r="Z12">
        <f t="shared" si="9"/>
        <v>0</v>
      </c>
      <c r="BD12" s="20"/>
      <c r="BE12" s="21">
        <v>6000</v>
      </c>
      <c r="BF12" s="22">
        <v>0.03606</v>
      </c>
      <c r="BG12" s="22">
        <v>0.03606</v>
      </c>
      <c r="BH12" s="22">
        <v>0.03606</v>
      </c>
      <c r="BI12" s="22">
        <v>0.03606</v>
      </c>
      <c r="BJ12" s="22">
        <v>0.03606</v>
      </c>
      <c r="BK12" s="22">
        <v>0.03606</v>
      </c>
      <c r="BL12" s="22">
        <v>0.03606</v>
      </c>
      <c r="BM12" s="22">
        <v>0.03708</v>
      </c>
      <c r="BN12" s="22">
        <v>0.03708</v>
      </c>
      <c r="BO12" s="22">
        <v>0.03708</v>
      </c>
      <c r="BP12" s="22">
        <v>0.03914</v>
      </c>
      <c r="BQ12" s="22">
        <v>0.04133</v>
      </c>
      <c r="BR12" s="22">
        <v>0.0424</v>
      </c>
      <c r="BS12" s="22">
        <v>0.04425</v>
      </c>
      <c r="BT12" s="22">
        <v>0.04638</v>
      </c>
      <c r="BU12" s="22">
        <v>0.05029</v>
      </c>
      <c r="BV12" s="22">
        <v>0.05452</v>
      </c>
      <c r="BW12" s="22">
        <v>0.0625</v>
      </c>
      <c r="BX12" s="22">
        <v>0.06977</v>
      </c>
      <c r="BY12" s="23">
        <v>0.07535</v>
      </c>
      <c r="CD12">
        <v>0.008</v>
      </c>
      <c r="CH12">
        <v>0.04704</v>
      </c>
      <c r="CI12">
        <v>0.04545</v>
      </c>
      <c r="CJ12">
        <v>0.04425</v>
      </c>
      <c r="CK12">
        <v>0.04255</v>
      </c>
      <c r="CL12">
        <v>0.04129</v>
      </c>
      <c r="CM12">
        <v>0.0407425</v>
      </c>
      <c r="CN12">
        <v>0.040195</v>
      </c>
      <c r="CO12">
        <v>0.0396475</v>
      </c>
      <c r="CP12">
        <v>0.0391</v>
      </c>
      <c r="CQ12">
        <v>0.03828</v>
      </c>
      <c r="CR12">
        <v>0.03774</v>
      </c>
      <c r="CS12">
        <v>0.03741</v>
      </c>
      <c r="CT12">
        <v>0.03714</v>
      </c>
      <c r="CU12">
        <v>0.03668</v>
      </c>
      <c r="CV12">
        <v>0.03649</v>
      </c>
      <c r="CW12">
        <v>0.03639</v>
      </c>
      <c r="CX12">
        <v>0.03629</v>
      </c>
      <c r="CY12">
        <v>0.03619</v>
      </c>
      <c r="CZ12">
        <v>0.03609</v>
      </c>
      <c r="DA12">
        <v>0.03595</v>
      </c>
      <c r="DB12">
        <v>0.03587</v>
      </c>
      <c r="DC12">
        <v>0.03587</v>
      </c>
      <c r="DD12">
        <v>0.03586</v>
      </c>
      <c r="DE12">
        <v>0.03586</v>
      </c>
      <c r="DF12">
        <v>0.03585</v>
      </c>
      <c r="DG12">
        <v>0.0358475</v>
      </c>
      <c r="DH12">
        <v>0.035845</v>
      </c>
      <c r="DI12">
        <v>0.0358425</v>
      </c>
      <c r="DJ12">
        <v>0.03584</v>
      </c>
      <c r="DK12">
        <v>0.03583</v>
      </c>
      <c r="DL12">
        <v>0.03582</v>
      </c>
      <c r="DM12">
        <v>0.03582</v>
      </c>
      <c r="DN12">
        <v>0.03581</v>
      </c>
      <c r="DO12">
        <v>0.0358</v>
      </c>
      <c r="DP12">
        <v>0.0358</v>
      </c>
      <c r="DQ12">
        <v>0.0358</v>
      </c>
      <c r="DR12">
        <v>0.03581</v>
      </c>
      <c r="DS12">
        <v>0.03581</v>
      </c>
      <c r="DT12">
        <v>0.03582</v>
      </c>
      <c r="DU12">
        <v>0.03582</v>
      </c>
      <c r="DV12">
        <v>0.03582</v>
      </c>
      <c r="DW12">
        <v>0.03582</v>
      </c>
    </row>
    <row r="13" spans="2:127" ht="12.75">
      <c r="B13" s="18">
        <f t="shared" si="10"/>
        <v>0.17000000000000004</v>
      </c>
      <c r="C13" s="19">
        <f>C24+((C6-C24)/18)*11</f>
        <v>49.41711111111111</v>
      </c>
      <c r="E13" s="18">
        <f t="shared" si="11"/>
        <v>0.17000000000000004</v>
      </c>
      <c r="F13" s="19">
        <f>F24+((F6-F24)/18)*11</f>
        <v>254.3417777777778</v>
      </c>
      <c r="H13">
        <f t="shared" si="12"/>
        <v>0</v>
      </c>
      <c r="I13">
        <f t="shared" si="12"/>
        <v>0</v>
      </c>
      <c r="J13">
        <f t="shared" si="1"/>
        <v>0</v>
      </c>
      <c r="K13">
        <f t="shared" si="1"/>
        <v>0</v>
      </c>
      <c r="L13">
        <f t="shared" si="1"/>
        <v>0</v>
      </c>
      <c r="M13">
        <f t="shared" si="1"/>
        <v>0</v>
      </c>
      <c r="N13">
        <f t="shared" si="1"/>
        <v>0</v>
      </c>
      <c r="O13">
        <f t="shared" si="1"/>
        <v>0</v>
      </c>
      <c r="P13">
        <f t="shared" si="1"/>
        <v>0</v>
      </c>
      <c r="R13">
        <f t="shared" si="1"/>
        <v>0</v>
      </c>
      <c r="S13">
        <f t="shared" si="2"/>
        <v>0</v>
      </c>
      <c r="T13">
        <f t="shared" si="3"/>
        <v>0</v>
      </c>
      <c r="U13">
        <f t="shared" si="4"/>
        <v>0</v>
      </c>
      <c r="V13">
        <f t="shared" si="5"/>
        <v>0</v>
      </c>
      <c r="W13">
        <f t="shared" si="6"/>
        <v>0</v>
      </c>
      <c r="X13">
        <f t="shared" si="7"/>
        <v>0</v>
      </c>
      <c r="Y13">
        <f t="shared" si="8"/>
        <v>0</v>
      </c>
      <c r="Z13">
        <f t="shared" si="9"/>
        <v>0</v>
      </c>
      <c r="BD13" s="20"/>
      <c r="BE13" s="21">
        <v>8000</v>
      </c>
      <c r="BF13" s="22">
        <v>0.03331</v>
      </c>
      <c r="BG13" s="22">
        <v>0.03331</v>
      </c>
      <c r="BH13" s="22">
        <v>0.03331</v>
      </c>
      <c r="BI13" s="22">
        <v>0.03331</v>
      </c>
      <c r="BJ13" s="22">
        <v>0.03331</v>
      </c>
      <c r="BK13" s="22">
        <v>0.03331</v>
      </c>
      <c r="BL13" s="22">
        <v>0.03331</v>
      </c>
      <c r="BM13" s="22">
        <v>0.03458</v>
      </c>
      <c r="BN13" s="22">
        <v>0.03458</v>
      </c>
      <c r="BO13" s="25">
        <v>0.03458</v>
      </c>
      <c r="BP13" s="25">
        <v>0.03696</v>
      </c>
      <c r="BQ13" s="25">
        <v>0.0392</v>
      </c>
      <c r="BR13" s="25">
        <v>0.04025</v>
      </c>
      <c r="BS13" s="25">
        <v>0.04255</v>
      </c>
      <c r="BT13" s="25">
        <v>0.04461</v>
      </c>
      <c r="BU13" s="25">
        <v>0.04904</v>
      </c>
      <c r="BV13" s="25">
        <v>0.05334</v>
      </c>
      <c r="BW13" s="25">
        <v>0.06129</v>
      </c>
      <c r="BX13" s="22">
        <v>0.06888</v>
      </c>
      <c r="BY13" s="23">
        <v>0.07459</v>
      </c>
      <c r="CD13">
        <v>0.006</v>
      </c>
      <c r="CH13">
        <v>0.04581</v>
      </c>
      <c r="CI13">
        <v>0.04381</v>
      </c>
      <c r="CJ13">
        <v>0.0424</v>
      </c>
      <c r="CK13">
        <v>0.04025</v>
      </c>
      <c r="CL13">
        <v>0.03902</v>
      </c>
      <c r="CM13">
        <v>0.03839</v>
      </c>
      <c r="CN13">
        <v>0.03776</v>
      </c>
      <c r="CO13">
        <v>0.037129999999999996</v>
      </c>
      <c r="CP13">
        <v>0.0365</v>
      </c>
      <c r="CQ13">
        <v>0.03553</v>
      </c>
      <c r="CR13">
        <v>0.03479</v>
      </c>
      <c r="CS13">
        <v>0.03436</v>
      </c>
      <c r="CT13">
        <v>0.03407</v>
      </c>
      <c r="CU13">
        <v>0.03358</v>
      </c>
      <c r="CV13">
        <v>0.03316</v>
      </c>
      <c r="CW13">
        <v>0.032995000000000003</v>
      </c>
      <c r="CX13">
        <v>0.03283</v>
      </c>
      <c r="CY13">
        <v>0.032665</v>
      </c>
      <c r="CZ13">
        <v>0.0325</v>
      </c>
      <c r="DA13">
        <v>0.03223</v>
      </c>
      <c r="DB13">
        <v>0.03212</v>
      </c>
      <c r="DC13">
        <v>0.03203</v>
      </c>
      <c r="DD13">
        <v>0.03196</v>
      </c>
      <c r="DE13">
        <v>0.03184</v>
      </c>
      <c r="DF13">
        <v>0.03179</v>
      </c>
      <c r="DG13">
        <v>0.031787499999999996</v>
      </c>
      <c r="DH13">
        <v>0.031785</v>
      </c>
      <c r="DI13">
        <v>0.031782500000000005</v>
      </c>
      <c r="DJ13">
        <v>0.03178</v>
      </c>
      <c r="DK13">
        <v>0.03178</v>
      </c>
      <c r="DL13">
        <v>0.03178</v>
      </c>
      <c r="DM13">
        <v>0.03178</v>
      </c>
      <c r="DN13">
        <v>0.03177</v>
      </c>
      <c r="DO13">
        <v>0.03177</v>
      </c>
      <c r="DP13">
        <v>0.03176</v>
      </c>
      <c r="DQ13">
        <v>0.03176</v>
      </c>
      <c r="DR13">
        <v>0.03176</v>
      </c>
      <c r="DS13">
        <v>0.03175</v>
      </c>
      <c r="DT13">
        <v>0.03175</v>
      </c>
      <c r="DU13">
        <v>0.03175</v>
      </c>
      <c r="DV13">
        <v>0.03175</v>
      </c>
      <c r="DW13">
        <v>0.03174</v>
      </c>
    </row>
    <row r="14" spans="2:127" ht="12.75">
      <c r="B14" s="18">
        <f t="shared" si="10"/>
        <v>0.18000000000000005</v>
      </c>
      <c r="C14" s="19">
        <f>C24+((C6-C24)/18)*10</f>
        <v>48.028555555555556</v>
      </c>
      <c r="E14" s="18">
        <f t="shared" si="11"/>
        <v>0.18000000000000005</v>
      </c>
      <c r="F14" s="19">
        <f>F24+((F6-F24)/18)*10</f>
        <v>246.2358888888889</v>
      </c>
      <c r="H14">
        <f t="shared" si="12"/>
        <v>0</v>
      </c>
      <c r="I14">
        <f t="shared" si="12"/>
        <v>0</v>
      </c>
      <c r="J14">
        <f t="shared" si="1"/>
        <v>0</v>
      </c>
      <c r="K14">
        <f t="shared" si="1"/>
        <v>0</v>
      </c>
      <c r="L14">
        <f t="shared" si="1"/>
        <v>0</v>
      </c>
      <c r="M14">
        <f t="shared" si="1"/>
        <v>0</v>
      </c>
      <c r="N14">
        <f t="shared" si="1"/>
        <v>0</v>
      </c>
      <c r="O14">
        <f t="shared" si="1"/>
        <v>0</v>
      </c>
      <c r="P14">
        <f t="shared" si="1"/>
        <v>0</v>
      </c>
      <c r="R14">
        <f t="shared" si="1"/>
        <v>0</v>
      </c>
      <c r="S14">
        <f t="shared" si="2"/>
        <v>0</v>
      </c>
      <c r="T14">
        <f t="shared" si="3"/>
        <v>0</v>
      </c>
      <c r="U14">
        <f t="shared" si="4"/>
        <v>0</v>
      </c>
      <c r="V14">
        <f t="shared" si="5"/>
        <v>0</v>
      </c>
      <c r="W14">
        <f t="shared" si="6"/>
        <v>0</v>
      </c>
      <c r="X14">
        <f t="shared" si="7"/>
        <v>0</v>
      </c>
      <c r="Y14">
        <f t="shared" si="8"/>
        <v>0</v>
      </c>
      <c r="Z14">
        <f t="shared" si="9"/>
        <v>0</v>
      </c>
      <c r="BD14" s="20"/>
      <c r="BE14" s="21">
        <f>BE7*10</f>
        <v>10000</v>
      </c>
      <c r="BF14" s="22">
        <v>0.03096</v>
      </c>
      <c r="BG14" s="22">
        <v>0.03096</v>
      </c>
      <c r="BH14" s="22">
        <v>0.03096</v>
      </c>
      <c r="BI14" s="22">
        <v>0.03096</v>
      </c>
      <c r="BJ14" s="22">
        <v>0.03096</v>
      </c>
      <c r="BK14" s="22">
        <v>0.03096</v>
      </c>
      <c r="BL14" s="22">
        <v>0.03096</v>
      </c>
      <c r="BM14" s="22">
        <v>0.03243</v>
      </c>
      <c r="BN14" s="22">
        <v>0.03243</v>
      </c>
      <c r="BO14" s="25">
        <v>0.03243</v>
      </c>
      <c r="BP14" s="25">
        <v>0.03529</v>
      </c>
      <c r="BQ14" s="25">
        <v>0.03782</v>
      </c>
      <c r="BR14" s="25">
        <v>0.03902</v>
      </c>
      <c r="BS14" s="25">
        <v>0.04129</v>
      </c>
      <c r="BT14" s="25">
        <v>0.04343</v>
      </c>
      <c r="BU14" s="25">
        <v>0.04822</v>
      </c>
      <c r="BV14" s="25">
        <v>0.05263</v>
      </c>
      <c r="BW14" s="25">
        <v>0.0606</v>
      </c>
      <c r="BX14" s="22">
        <v>0.06818</v>
      </c>
      <c r="BY14" s="23">
        <v>0.07422</v>
      </c>
      <c r="CD14">
        <v>0.004</v>
      </c>
      <c r="CG14">
        <v>0.04562</v>
      </c>
      <c r="CH14">
        <v>0.04802</v>
      </c>
      <c r="CI14">
        <v>0.04281</v>
      </c>
      <c r="CJ14">
        <v>0.04133</v>
      </c>
      <c r="CK14">
        <v>0.0392</v>
      </c>
      <c r="CL14">
        <v>0.03782</v>
      </c>
      <c r="CM14">
        <v>0.0370775</v>
      </c>
      <c r="CN14">
        <v>0.036335</v>
      </c>
      <c r="CO14">
        <v>0.0355925</v>
      </c>
      <c r="CP14">
        <v>0.03485</v>
      </c>
      <c r="CQ14">
        <v>0.03351</v>
      </c>
      <c r="CR14">
        <v>0.03265</v>
      </c>
      <c r="CS14">
        <v>0.03205</v>
      </c>
      <c r="CT14">
        <v>0.03161</v>
      </c>
      <c r="CU14">
        <v>0.03087</v>
      </c>
      <c r="CV14">
        <v>0.03028</v>
      </c>
      <c r="CW14">
        <v>0.0300675</v>
      </c>
      <c r="CX14">
        <v>0.029855</v>
      </c>
      <c r="CY14">
        <v>0.029642500000000002</v>
      </c>
      <c r="CZ14">
        <v>0.02943</v>
      </c>
      <c r="DA14">
        <v>0.02912</v>
      </c>
      <c r="DB14">
        <v>0.0289</v>
      </c>
      <c r="DC14">
        <v>0.02874</v>
      </c>
      <c r="DD14">
        <v>0.02865</v>
      </c>
      <c r="DE14">
        <v>0.02852</v>
      </c>
      <c r="DF14">
        <v>0.02845</v>
      </c>
      <c r="DG14">
        <v>0.0284325</v>
      </c>
      <c r="DH14">
        <v>0.028415</v>
      </c>
      <c r="DI14">
        <v>0.0283975</v>
      </c>
      <c r="DJ14">
        <v>0.02838</v>
      </c>
      <c r="DK14">
        <v>0.02838</v>
      </c>
      <c r="DL14">
        <v>0.02838</v>
      </c>
      <c r="DM14">
        <v>0.02838</v>
      </c>
      <c r="DN14">
        <v>0.02838</v>
      </c>
      <c r="DO14">
        <v>0.02838</v>
      </c>
      <c r="DP14">
        <v>0.02838</v>
      </c>
      <c r="DQ14">
        <v>0.02838</v>
      </c>
      <c r="DR14">
        <v>0.02838</v>
      </c>
      <c r="DS14">
        <v>0.02838</v>
      </c>
      <c r="DT14">
        <v>0.02838</v>
      </c>
      <c r="DU14">
        <v>0.02838</v>
      </c>
      <c r="DV14">
        <v>0.02838</v>
      </c>
      <c r="DW14">
        <v>0.02838</v>
      </c>
    </row>
    <row r="15" spans="2:127" ht="12.75">
      <c r="B15" s="18">
        <f t="shared" si="10"/>
        <v>0.19000000000000006</v>
      </c>
      <c r="C15" s="19">
        <f>C24+((C6-C24)/18)*9</f>
        <v>46.64</v>
      </c>
      <c r="E15" s="18">
        <f t="shared" si="11"/>
        <v>0.19000000000000006</v>
      </c>
      <c r="F15" s="19">
        <f>F24+((F6-F24)/18)*9</f>
        <v>238.13000000000002</v>
      </c>
      <c r="H15">
        <f t="shared" si="12"/>
        <v>0</v>
      </c>
      <c r="I15">
        <f t="shared" si="12"/>
        <v>0</v>
      </c>
      <c r="J15">
        <f t="shared" si="1"/>
        <v>0</v>
      </c>
      <c r="K15">
        <f t="shared" si="1"/>
        <v>0</v>
      </c>
      <c r="L15">
        <f t="shared" si="1"/>
        <v>0</v>
      </c>
      <c r="M15">
        <f t="shared" si="1"/>
        <v>0</v>
      </c>
      <c r="N15">
        <f t="shared" si="1"/>
        <v>0</v>
      </c>
      <c r="O15">
        <f t="shared" si="1"/>
        <v>0</v>
      </c>
      <c r="P15">
        <f t="shared" si="1"/>
        <v>0</v>
      </c>
      <c r="R15">
        <f t="shared" si="1"/>
        <v>0</v>
      </c>
      <c r="S15">
        <f t="shared" si="2"/>
        <v>0</v>
      </c>
      <c r="T15">
        <f t="shared" si="3"/>
        <v>0</v>
      </c>
      <c r="U15">
        <f t="shared" si="4"/>
        <v>0</v>
      </c>
      <c r="V15">
        <f t="shared" si="5"/>
        <v>0</v>
      </c>
      <c r="W15">
        <f t="shared" si="6"/>
        <v>0</v>
      </c>
      <c r="X15">
        <f t="shared" si="7"/>
        <v>0</v>
      </c>
      <c r="Y15">
        <f t="shared" si="8"/>
        <v>0</v>
      </c>
      <c r="Z15">
        <f t="shared" si="9"/>
        <v>0</v>
      </c>
      <c r="BD15" s="20"/>
      <c r="BE15" s="21">
        <v>12500</v>
      </c>
      <c r="BF15" s="26">
        <f aca="true" t="shared" si="13" ref="BF15:BY15">((BF14-BF18)*(3/4))+BF18</f>
        <v>0.029765</v>
      </c>
      <c r="BG15" s="26">
        <f t="shared" si="13"/>
        <v>0.029765</v>
      </c>
      <c r="BH15" s="26">
        <f t="shared" si="13"/>
        <v>0.029765</v>
      </c>
      <c r="BI15" s="26">
        <f t="shared" si="13"/>
        <v>0.029765</v>
      </c>
      <c r="BJ15" s="26">
        <f t="shared" si="13"/>
        <v>0.029765</v>
      </c>
      <c r="BK15" s="26">
        <f t="shared" si="13"/>
        <v>0.029765</v>
      </c>
      <c r="BL15" s="26">
        <f t="shared" si="13"/>
        <v>0.029765</v>
      </c>
      <c r="BM15" s="26">
        <f t="shared" si="13"/>
        <v>0.03121</v>
      </c>
      <c r="BN15" s="26">
        <f t="shared" si="13"/>
        <v>0.03132</v>
      </c>
      <c r="BO15" s="26">
        <f t="shared" si="13"/>
        <v>0.03132</v>
      </c>
      <c r="BP15" s="26">
        <f t="shared" si="13"/>
        <v>0.0343175</v>
      </c>
      <c r="BQ15" s="26">
        <f t="shared" si="13"/>
        <v>0.0370775</v>
      </c>
      <c r="BR15" s="26">
        <f t="shared" si="13"/>
        <v>0.03839</v>
      </c>
      <c r="BS15" s="26">
        <f t="shared" si="13"/>
        <v>0.0407425</v>
      </c>
      <c r="BT15" s="26">
        <f t="shared" si="13"/>
        <v>0.0428525</v>
      </c>
      <c r="BU15" s="26">
        <f t="shared" si="13"/>
        <v>0.04784</v>
      </c>
      <c r="BV15" s="26">
        <f t="shared" si="13"/>
        <v>0.052285</v>
      </c>
      <c r="BW15" s="26">
        <f t="shared" si="13"/>
        <v>0.0602825</v>
      </c>
      <c r="BX15" s="26">
        <f t="shared" si="13"/>
        <v>0.067845</v>
      </c>
      <c r="BY15" s="27">
        <f t="shared" si="13"/>
        <v>0.0739875</v>
      </c>
      <c r="CD15">
        <v>0.002</v>
      </c>
      <c r="CG15">
        <v>0.04351</v>
      </c>
      <c r="CH15">
        <v>0.04274</v>
      </c>
      <c r="CI15">
        <v>0.04057</v>
      </c>
      <c r="CJ15">
        <v>0.03914</v>
      </c>
      <c r="CK15">
        <v>0.03696</v>
      </c>
      <c r="CL15">
        <v>0.03529</v>
      </c>
      <c r="CM15">
        <v>0.0343175</v>
      </c>
      <c r="CN15">
        <v>0.033345</v>
      </c>
      <c r="CO15">
        <v>0.0323725</v>
      </c>
      <c r="CP15">
        <v>0.0314</v>
      </c>
      <c r="CQ15">
        <v>0.02959</v>
      </c>
      <c r="CR15">
        <v>0.02861</v>
      </c>
      <c r="CS15">
        <v>0.02788</v>
      </c>
      <c r="CT15">
        <v>0.02739</v>
      </c>
      <c r="CU15">
        <v>0.02656</v>
      </c>
      <c r="CV15">
        <v>0.02598</v>
      </c>
      <c r="CW15">
        <v>0.0256525</v>
      </c>
      <c r="CX15">
        <v>0.025325</v>
      </c>
      <c r="CY15">
        <v>0.0249975</v>
      </c>
      <c r="CZ15">
        <v>0.02467</v>
      </c>
      <c r="DA15">
        <v>0.02426</v>
      </c>
      <c r="DB15">
        <v>0.02397</v>
      </c>
      <c r="DC15">
        <v>0.02379</v>
      </c>
      <c r="DD15">
        <v>0.02372</v>
      </c>
      <c r="DE15">
        <v>0.02359</v>
      </c>
      <c r="DF15">
        <v>0.02349</v>
      </c>
      <c r="DG15">
        <v>0.023475</v>
      </c>
      <c r="DH15">
        <v>0.02346</v>
      </c>
      <c r="DI15">
        <v>0.023445</v>
      </c>
      <c r="DJ15">
        <v>0.02343</v>
      </c>
      <c r="DK15">
        <v>0.02343</v>
      </c>
      <c r="DL15">
        <v>0.02343</v>
      </c>
      <c r="DM15">
        <v>0.02342</v>
      </c>
      <c r="DN15">
        <v>0.02342</v>
      </c>
      <c r="DO15">
        <v>0.02342</v>
      </c>
      <c r="DP15">
        <v>0.02342</v>
      </c>
      <c r="DQ15">
        <v>0.02342</v>
      </c>
      <c r="DR15">
        <v>0.02342</v>
      </c>
      <c r="DS15">
        <v>0.02342</v>
      </c>
      <c r="DT15">
        <v>0.02342</v>
      </c>
      <c r="DU15">
        <v>0.02342</v>
      </c>
      <c r="DV15">
        <v>0.02342</v>
      </c>
      <c r="DW15">
        <v>0.02342</v>
      </c>
    </row>
    <row r="16" spans="2:127" ht="12.75">
      <c r="B16" s="18">
        <f t="shared" si="10"/>
        <v>0.20000000000000007</v>
      </c>
      <c r="C16" s="19">
        <f>C24+((C6-C24)/18)*8</f>
        <v>45.251444444444445</v>
      </c>
      <c r="E16" s="18">
        <f t="shared" si="11"/>
        <v>0.20000000000000007</v>
      </c>
      <c r="F16" s="19">
        <f>F24+((F6-F24)/18)*8</f>
        <v>230.02411111111113</v>
      </c>
      <c r="H16">
        <f t="shared" si="12"/>
        <v>0</v>
      </c>
      <c r="I16">
        <f t="shared" si="12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  <c r="P16">
        <f t="shared" si="1"/>
        <v>0</v>
      </c>
      <c r="R16">
        <f t="shared" si="1"/>
        <v>0</v>
      </c>
      <c r="S16">
        <f t="shared" si="2"/>
        <v>0</v>
      </c>
      <c r="T16">
        <f t="shared" si="3"/>
        <v>0</v>
      </c>
      <c r="U16">
        <f t="shared" si="4"/>
        <v>0</v>
      </c>
      <c r="V16">
        <f t="shared" si="5"/>
        <v>0</v>
      </c>
      <c r="W16">
        <f t="shared" si="6"/>
        <v>0</v>
      </c>
      <c r="X16">
        <f t="shared" si="7"/>
        <v>0</v>
      </c>
      <c r="Y16">
        <f t="shared" si="8"/>
        <v>0</v>
      </c>
      <c r="Z16">
        <f t="shared" si="9"/>
        <v>0</v>
      </c>
      <c r="BD16" s="20"/>
      <c r="BE16" s="21">
        <v>15000</v>
      </c>
      <c r="BF16" s="26">
        <f aca="true" t="shared" si="14" ref="BF16:BY16">((BF14-BF18)*(2/4))+BF18</f>
        <v>0.028569999999999998</v>
      </c>
      <c r="BG16" s="26">
        <f t="shared" si="14"/>
        <v>0.028569999999999998</v>
      </c>
      <c r="BH16" s="26">
        <f t="shared" si="14"/>
        <v>0.028569999999999998</v>
      </c>
      <c r="BI16" s="26">
        <f t="shared" si="14"/>
        <v>0.028569999999999998</v>
      </c>
      <c r="BJ16" s="26">
        <f t="shared" si="14"/>
        <v>0.028569999999999998</v>
      </c>
      <c r="BK16" s="26">
        <f t="shared" si="14"/>
        <v>0.028569999999999998</v>
      </c>
      <c r="BL16" s="26">
        <f t="shared" si="14"/>
        <v>0.028569999999999998</v>
      </c>
      <c r="BM16" s="26">
        <f t="shared" si="14"/>
        <v>0.029990000000000003</v>
      </c>
      <c r="BN16" s="26">
        <f t="shared" si="14"/>
        <v>0.03021</v>
      </c>
      <c r="BO16" s="26">
        <f t="shared" si="14"/>
        <v>0.03021</v>
      </c>
      <c r="BP16" s="26">
        <f t="shared" si="14"/>
        <v>0.033345</v>
      </c>
      <c r="BQ16" s="26">
        <f t="shared" si="14"/>
        <v>0.036335</v>
      </c>
      <c r="BR16" s="26">
        <f t="shared" si="14"/>
        <v>0.03776</v>
      </c>
      <c r="BS16" s="26">
        <f t="shared" si="14"/>
        <v>0.040195</v>
      </c>
      <c r="BT16" s="26">
        <f t="shared" si="14"/>
        <v>0.042275</v>
      </c>
      <c r="BU16" s="26">
        <f t="shared" si="14"/>
        <v>0.04746</v>
      </c>
      <c r="BV16" s="26">
        <f t="shared" si="14"/>
        <v>0.05194</v>
      </c>
      <c r="BW16" s="26">
        <f t="shared" si="14"/>
        <v>0.059965000000000004</v>
      </c>
      <c r="BX16" s="26">
        <f t="shared" si="14"/>
        <v>0.06751</v>
      </c>
      <c r="BY16" s="27">
        <f t="shared" si="14"/>
        <v>0.07375499999999999</v>
      </c>
      <c r="CD16">
        <v>0.001</v>
      </c>
      <c r="CG16">
        <v>0.04351</v>
      </c>
      <c r="CH16">
        <v>0.04049</v>
      </c>
      <c r="CI16">
        <v>0.03856</v>
      </c>
      <c r="CJ16">
        <v>0.03708</v>
      </c>
      <c r="CK16">
        <v>0.03458</v>
      </c>
      <c r="CL16">
        <v>0.03243</v>
      </c>
      <c r="CM16">
        <v>0.03132</v>
      </c>
      <c r="CN16">
        <v>0.03021</v>
      </c>
      <c r="CO16">
        <v>0.0291</v>
      </c>
      <c r="CP16">
        <v>0.02799</v>
      </c>
      <c r="CQ16">
        <v>0.02598</v>
      </c>
      <c r="CR16">
        <v>0.02483</v>
      </c>
      <c r="CS16">
        <v>0.02415</v>
      </c>
      <c r="CT16">
        <v>0.02366</v>
      </c>
      <c r="CU16">
        <v>0.02288</v>
      </c>
      <c r="CV16">
        <v>0.02227</v>
      </c>
      <c r="CW16">
        <v>0.02197</v>
      </c>
      <c r="CX16">
        <v>0.021670000000000002</v>
      </c>
      <c r="CY16">
        <v>0.02137</v>
      </c>
      <c r="CZ16">
        <v>0.02107</v>
      </c>
      <c r="DA16">
        <v>0.02052</v>
      </c>
      <c r="DB16">
        <v>0.02025</v>
      </c>
      <c r="DC16">
        <v>0.02005</v>
      </c>
      <c r="DD16">
        <v>0.01991</v>
      </c>
      <c r="DE16">
        <v>0.01974</v>
      </c>
      <c r="DF16">
        <v>0.01966</v>
      </c>
      <c r="DG16">
        <v>0.019625</v>
      </c>
      <c r="DH16">
        <v>0.01959</v>
      </c>
      <c r="DI16">
        <v>0.019555</v>
      </c>
      <c r="DJ16">
        <v>0.01952</v>
      </c>
      <c r="DK16">
        <v>0.01949</v>
      </c>
      <c r="DL16">
        <v>0.01949</v>
      </c>
      <c r="DM16">
        <v>0.01948</v>
      </c>
      <c r="DN16">
        <v>0.01948</v>
      </c>
      <c r="DO16">
        <v>0.01948</v>
      </c>
      <c r="DP16">
        <v>0.01948</v>
      </c>
      <c r="DQ16">
        <v>0.01948</v>
      </c>
      <c r="DR16">
        <v>0.01949</v>
      </c>
      <c r="DS16">
        <v>0.0195</v>
      </c>
      <c r="DT16">
        <v>0.0195</v>
      </c>
      <c r="DU16">
        <v>0.01951</v>
      </c>
      <c r="DV16">
        <v>0.01952</v>
      </c>
      <c r="DW16">
        <v>0.01953</v>
      </c>
    </row>
    <row r="17" spans="2:127" ht="12.75">
      <c r="B17" s="18">
        <f t="shared" si="10"/>
        <v>0.21000000000000008</v>
      </c>
      <c r="C17" s="19">
        <f>C24+((C6-C24)/18)*7</f>
        <v>43.86288888888889</v>
      </c>
      <c r="E17" s="18">
        <f t="shared" si="11"/>
        <v>0.21000000000000008</v>
      </c>
      <c r="F17" s="19">
        <f>F24+((F6-F24)/18)*7</f>
        <v>221.91822222222223</v>
      </c>
      <c r="H17">
        <f t="shared" si="12"/>
        <v>0</v>
      </c>
      <c r="I17">
        <f t="shared" si="12"/>
        <v>0</v>
      </c>
      <c r="J17">
        <f t="shared" si="1"/>
        <v>0</v>
      </c>
      <c r="K17">
        <f t="shared" si="1"/>
        <v>0</v>
      </c>
      <c r="L17">
        <f t="shared" si="1"/>
        <v>0</v>
      </c>
      <c r="M17">
        <f t="shared" si="1"/>
        <v>0</v>
      </c>
      <c r="N17">
        <f t="shared" si="1"/>
        <v>0</v>
      </c>
      <c r="O17">
        <f t="shared" si="1"/>
        <v>0</v>
      </c>
      <c r="P17">
        <f t="shared" si="1"/>
        <v>0</v>
      </c>
      <c r="R17">
        <f t="shared" si="1"/>
        <v>0</v>
      </c>
      <c r="S17">
        <f t="shared" si="2"/>
        <v>0</v>
      </c>
      <c r="T17">
        <f t="shared" si="3"/>
        <v>0</v>
      </c>
      <c r="U17">
        <f t="shared" si="4"/>
        <v>0</v>
      </c>
      <c r="V17">
        <f t="shared" si="5"/>
        <v>0</v>
      </c>
      <c r="W17">
        <f t="shared" si="6"/>
        <v>0</v>
      </c>
      <c r="X17">
        <f t="shared" si="7"/>
        <v>0</v>
      </c>
      <c r="Y17">
        <f t="shared" si="8"/>
        <v>0</v>
      </c>
      <c r="Z17">
        <f t="shared" si="9"/>
        <v>0</v>
      </c>
      <c r="BD17" s="20"/>
      <c r="BE17" s="21">
        <v>17500</v>
      </c>
      <c r="BF17" s="26">
        <f aca="true" t="shared" si="15" ref="BF17:BY17">((BF14-BF18)*(1/4))+BF18</f>
        <v>0.027375</v>
      </c>
      <c r="BG17" s="26">
        <f t="shared" si="15"/>
        <v>0.027375</v>
      </c>
      <c r="BH17" s="26">
        <f t="shared" si="15"/>
        <v>0.027375</v>
      </c>
      <c r="BI17" s="26">
        <f t="shared" si="15"/>
        <v>0.027375</v>
      </c>
      <c r="BJ17" s="26">
        <f t="shared" si="15"/>
        <v>0.027375</v>
      </c>
      <c r="BK17" s="26">
        <f t="shared" si="15"/>
        <v>0.027375</v>
      </c>
      <c r="BL17" s="26">
        <f t="shared" si="15"/>
        <v>0.027375</v>
      </c>
      <c r="BM17" s="26">
        <f t="shared" si="15"/>
        <v>0.02877</v>
      </c>
      <c r="BN17" s="26">
        <f t="shared" si="15"/>
        <v>0.0291</v>
      </c>
      <c r="BO17" s="26">
        <f t="shared" si="15"/>
        <v>0.0291</v>
      </c>
      <c r="BP17" s="26">
        <f t="shared" si="15"/>
        <v>0.0323725</v>
      </c>
      <c r="BQ17" s="26">
        <f t="shared" si="15"/>
        <v>0.0355925</v>
      </c>
      <c r="BR17" s="26">
        <f t="shared" si="15"/>
        <v>0.037129999999999996</v>
      </c>
      <c r="BS17" s="26">
        <f t="shared" si="15"/>
        <v>0.0396475</v>
      </c>
      <c r="BT17" s="26">
        <f t="shared" si="15"/>
        <v>0.0416975</v>
      </c>
      <c r="BU17" s="26">
        <f t="shared" si="15"/>
        <v>0.04708</v>
      </c>
      <c r="BV17" s="26">
        <f t="shared" si="15"/>
        <v>0.051595</v>
      </c>
      <c r="BW17" s="26">
        <f t="shared" si="15"/>
        <v>0.0596475</v>
      </c>
      <c r="BX17" s="26">
        <f t="shared" si="15"/>
        <v>0.067175</v>
      </c>
      <c r="BY17" s="27">
        <f t="shared" si="15"/>
        <v>0.07352249999999999</v>
      </c>
      <c r="CD17">
        <v>0.0008</v>
      </c>
      <c r="CG17">
        <v>0.04351</v>
      </c>
      <c r="CH17">
        <v>0.04049</v>
      </c>
      <c r="CI17">
        <v>0.03856</v>
      </c>
      <c r="CJ17">
        <v>0.03708</v>
      </c>
      <c r="CK17">
        <v>0.03458</v>
      </c>
      <c r="CL17">
        <v>0.03243</v>
      </c>
      <c r="CM17">
        <v>0.03132</v>
      </c>
      <c r="CN17">
        <v>0.03021</v>
      </c>
      <c r="CO17">
        <v>0.0291</v>
      </c>
      <c r="CP17">
        <v>0.02799</v>
      </c>
      <c r="CQ17">
        <v>0.02598</v>
      </c>
      <c r="CR17">
        <v>0.02457</v>
      </c>
      <c r="CS17">
        <v>0.02378</v>
      </c>
      <c r="CT17">
        <v>0.02313</v>
      </c>
      <c r="CU17">
        <v>0.02218</v>
      </c>
      <c r="CV17">
        <v>0.02149</v>
      </c>
      <c r="CW17">
        <v>0.0212125</v>
      </c>
      <c r="CX17">
        <v>0.020935</v>
      </c>
      <c r="CY17">
        <v>0.0206575</v>
      </c>
      <c r="CZ17">
        <v>0.02038</v>
      </c>
      <c r="DA17">
        <v>0.01988</v>
      </c>
      <c r="DB17">
        <v>0.01964</v>
      </c>
      <c r="DC17">
        <v>0.01946</v>
      </c>
      <c r="DD17">
        <v>0.01931</v>
      </c>
      <c r="DE17">
        <v>0.01914</v>
      </c>
      <c r="DF17">
        <v>0.01901</v>
      </c>
      <c r="DG17">
        <v>0.01898</v>
      </c>
      <c r="DH17">
        <v>0.01895</v>
      </c>
      <c r="DI17">
        <v>0.01892</v>
      </c>
      <c r="DJ17">
        <v>0.01889</v>
      </c>
      <c r="DK17">
        <v>0.01878</v>
      </c>
      <c r="DL17">
        <v>0.01876</v>
      </c>
      <c r="DM17">
        <v>0.01875</v>
      </c>
      <c r="DN17">
        <v>0.01875</v>
      </c>
      <c r="DO17">
        <v>0.01874</v>
      </c>
      <c r="DP17">
        <v>0.01873</v>
      </c>
      <c r="DQ17">
        <v>0.01872</v>
      </c>
      <c r="DR17">
        <v>0.01871</v>
      </c>
      <c r="DS17">
        <v>0.01871</v>
      </c>
      <c r="DT17">
        <v>0.01871</v>
      </c>
      <c r="DU17">
        <v>0.0187</v>
      </c>
      <c r="DV17">
        <v>0.0187</v>
      </c>
      <c r="DW17">
        <v>0.01869</v>
      </c>
    </row>
    <row r="18" spans="2:127" ht="12.75">
      <c r="B18" s="18">
        <f t="shared" si="10"/>
        <v>0.22000000000000008</v>
      </c>
      <c r="C18" s="19">
        <f>C24+((C6-C24)/18)*6</f>
        <v>42.474333333333334</v>
      </c>
      <c r="E18" s="18">
        <f t="shared" si="11"/>
        <v>0.22000000000000008</v>
      </c>
      <c r="F18" s="19">
        <f>F24+((F6-F24)/18)*6</f>
        <v>213.81233333333336</v>
      </c>
      <c r="H18">
        <f t="shared" si="12"/>
        <v>0</v>
      </c>
      <c r="I18">
        <f t="shared" si="12"/>
        <v>0</v>
      </c>
      <c r="J18">
        <f t="shared" si="1"/>
        <v>0</v>
      </c>
      <c r="K18">
        <f t="shared" si="1"/>
        <v>0</v>
      </c>
      <c r="L18">
        <f t="shared" si="1"/>
        <v>0</v>
      </c>
      <c r="M18">
        <f t="shared" si="1"/>
        <v>0</v>
      </c>
      <c r="N18">
        <f t="shared" si="1"/>
        <v>0</v>
      </c>
      <c r="O18">
        <f t="shared" si="1"/>
        <v>0</v>
      </c>
      <c r="P18">
        <f t="shared" si="1"/>
        <v>0</v>
      </c>
      <c r="R18">
        <f t="shared" si="1"/>
        <v>0</v>
      </c>
      <c r="S18">
        <f t="shared" si="2"/>
        <v>0</v>
      </c>
      <c r="T18">
        <f t="shared" si="3"/>
        <v>0</v>
      </c>
      <c r="U18">
        <f t="shared" si="4"/>
        <v>0</v>
      </c>
      <c r="V18">
        <f t="shared" si="5"/>
        <v>0</v>
      </c>
      <c r="W18">
        <f t="shared" si="6"/>
        <v>0</v>
      </c>
      <c r="X18">
        <f t="shared" si="7"/>
        <v>0</v>
      </c>
      <c r="Y18">
        <f t="shared" si="8"/>
        <v>0</v>
      </c>
      <c r="Z18">
        <f t="shared" si="9"/>
        <v>0</v>
      </c>
      <c r="BD18" s="20"/>
      <c r="BE18" s="21">
        <f aca="true" t="shared" si="16" ref="BE18:BE24">BE8*10</f>
        <v>20000</v>
      </c>
      <c r="BF18" s="22">
        <v>0.02618</v>
      </c>
      <c r="BG18" s="22">
        <v>0.02618</v>
      </c>
      <c r="BH18" s="22">
        <v>0.02618</v>
      </c>
      <c r="BI18" s="22">
        <v>0.02618</v>
      </c>
      <c r="BJ18" s="22">
        <v>0.02618</v>
      </c>
      <c r="BK18" s="22">
        <v>0.02618</v>
      </c>
      <c r="BL18" s="22">
        <v>0.02618</v>
      </c>
      <c r="BM18" s="22">
        <v>0.02755</v>
      </c>
      <c r="BN18" s="22">
        <v>0.02799</v>
      </c>
      <c r="BO18" s="25">
        <v>0.02799</v>
      </c>
      <c r="BP18" s="25">
        <v>0.0314</v>
      </c>
      <c r="BQ18" s="25">
        <v>0.03485</v>
      </c>
      <c r="BR18" s="25">
        <v>0.0365</v>
      </c>
      <c r="BS18" s="25">
        <v>0.0391</v>
      </c>
      <c r="BT18" s="25">
        <v>0.04112</v>
      </c>
      <c r="BU18" s="25">
        <v>0.0467</v>
      </c>
      <c r="BV18" s="25">
        <v>0.05125</v>
      </c>
      <c r="BW18" s="25">
        <v>0.05933</v>
      </c>
      <c r="BX18" s="22">
        <v>0.06684</v>
      </c>
      <c r="BY18" s="23">
        <v>0.07329</v>
      </c>
      <c r="CD18">
        <v>0.0006</v>
      </c>
      <c r="CG18">
        <v>0.04351</v>
      </c>
      <c r="CH18">
        <v>0.04049</v>
      </c>
      <c r="CI18">
        <v>0.03856</v>
      </c>
      <c r="CJ18">
        <v>0.03708</v>
      </c>
      <c r="CK18">
        <v>0.03458</v>
      </c>
      <c r="CL18">
        <v>0.03243</v>
      </c>
      <c r="CM18">
        <v>0.03121</v>
      </c>
      <c r="CN18">
        <v>0.029990000000000003</v>
      </c>
      <c r="CO18">
        <v>0.02877</v>
      </c>
      <c r="CP18">
        <v>0.02755</v>
      </c>
      <c r="CQ18">
        <v>0.02539</v>
      </c>
      <c r="CR18">
        <v>0.02417</v>
      </c>
      <c r="CS18">
        <v>0.02336</v>
      </c>
      <c r="CT18">
        <v>0.02269</v>
      </c>
      <c r="CU18">
        <v>0.02173</v>
      </c>
      <c r="CV18">
        <v>0.02097</v>
      </c>
      <c r="CW18">
        <v>0.0206075</v>
      </c>
      <c r="CX18">
        <v>0.020245</v>
      </c>
      <c r="CY18">
        <v>0.019882499999999997</v>
      </c>
      <c r="CZ18">
        <v>0.01952</v>
      </c>
      <c r="DA18">
        <v>0.019</v>
      </c>
      <c r="DB18">
        <v>0.0186</v>
      </c>
      <c r="DC18">
        <v>0.0184</v>
      </c>
      <c r="DD18">
        <v>0.01825</v>
      </c>
      <c r="DE18">
        <v>0.01798</v>
      </c>
      <c r="DF18">
        <v>0.01784</v>
      </c>
      <c r="DG18">
        <v>0.017795000000000002</v>
      </c>
      <c r="DH18">
        <v>0.017750000000000002</v>
      </c>
      <c r="DI18">
        <v>0.017705</v>
      </c>
      <c r="DJ18">
        <v>0.01766</v>
      </c>
      <c r="DK18">
        <v>0.01749</v>
      </c>
      <c r="DL18">
        <v>0.01748</v>
      </c>
      <c r="DM18">
        <v>0.01747</v>
      </c>
      <c r="DN18">
        <v>0.01747</v>
      </c>
      <c r="DO18">
        <v>0.01746</v>
      </c>
      <c r="DP18">
        <v>0.01745</v>
      </c>
      <c r="DQ18">
        <v>0.01743</v>
      </c>
      <c r="DR18">
        <v>0.01741</v>
      </c>
      <c r="DS18">
        <v>0.0174</v>
      </c>
      <c r="DT18">
        <v>0.01739</v>
      </c>
      <c r="DU18">
        <v>0.01739</v>
      </c>
      <c r="DV18">
        <v>0.01737</v>
      </c>
      <c r="DW18">
        <v>0.01736</v>
      </c>
    </row>
    <row r="19" spans="2:127" ht="12.75">
      <c r="B19" s="18">
        <f t="shared" si="10"/>
        <v>0.2300000000000001</v>
      </c>
      <c r="C19" s="19">
        <f>C24+((C6-C24)/18)*5</f>
        <v>41.08577777777778</v>
      </c>
      <c r="E19" s="18">
        <f t="shared" si="11"/>
        <v>0.2300000000000001</v>
      </c>
      <c r="F19" s="19">
        <f>F24+((F6-F24)/18)*5</f>
        <v>205.70644444444446</v>
      </c>
      <c r="H19">
        <f t="shared" si="12"/>
        <v>0</v>
      </c>
      <c r="I19">
        <f t="shared" si="12"/>
        <v>0</v>
      </c>
      <c r="J19">
        <f t="shared" si="1"/>
        <v>0</v>
      </c>
      <c r="K19">
        <f t="shared" si="1"/>
        <v>0</v>
      </c>
      <c r="L19">
        <f t="shared" si="1"/>
        <v>0</v>
      </c>
      <c r="M19">
        <f t="shared" si="1"/>
        <v>0</v>
      </c>
      <c r="N19">
        <f t="shared" si="1"/>
        <v>0</v>
      </c>
      <c r="O19">
        <f t="shared" si="1"/>
        <v>0</v>
      </c>
      <c r="P19">
        <f t="shared" si="1"/>
        <v>0</v>
      </c>
      <c r="R19">
        <f t="shared" si="1"/>
        <v>0</v>
      </c>
      <c r="S19">
        <f t="shared" si="2"/>
        <v>0</v>
      </c>
      <c r="T19">
        <f t="shared" si="3"/>
        <v>0</v>
      </c>
      <c r="U19">
        <f t="shared" si="4"/>
        <v>0</v>
      </c>
      <c r="V19">
        <f t="shared" si="5"/>
        <v>0</v>
      </c>
      <c r="W19">
        <f t="shared" si="6"/>
        <v>0</v>
      </c>
      <c r="X19">
        <f t="shared" si="7"/>
        <v>0</v>
      </c>
      <c r="Y19">
        <f t="shared" si="8"/>
        <v>0</v>
      </c>
      <c r="Z19">
        <f t="shared" si="9"/>
        <v>0</v>
      </c>
      <c r="BD19" s="20"/>
      <c r="BE19" s="21">
        <f t="shared" si="16"/>
        <v>30000</v>
      </c>
      <c r="BF19" s="22">
        <v>0.0239</v>
      </c>
      <c r="BG19" s="22">
        <v>0.0239</v>
      </c>
      <c r="BH19" s="22">
        <v>0.0239</v>
      </c>
      <c r="BI19" s="22">
        <v>0.0239</v>
      </c>
      <c r="BJ19" s="22">
        <v>0.0239</v>
      </c>
      <c r="BK19" s="22">
        <v>0.0239</v>
      </c>
      <c r="BL19" s="22">
        <v>0.02416</v>
      </c>
      <c r="BM19" s="22">
        <v>0.02539</v>
      </c>
      <c r="BN19" s="22">
        <v>0.02598</v>
      </c>
      <c r="BO19" s="25">
        <v>0.02598</v>
      </c>
      <c r="BP19" s="25">
        <v>0.02959</v>
      </c>
      <c r="BQ19" s="25">
        <v>0.03351</v>
      </c>
      <c r="BR19" s="25">
        <v>0.03553</v>
      </c>
      <c r="BS19" s="25">
        <v>0.03828</v>
      </c>
      <c r="BT19" s="25">
        <v>0.04018</v>
      </c>
      <c r="BU19" s="25">
        <v>0.04605</v>
      </c>
      <c r="BV19" s="25">
        <v>0.05069</v>
      </c>
      <c r="BW19" s="25">
        <v>0.05885</v>
      </c>
      <c r="BX19" s="22">
        <v>0.06642</v>
      </c>
      <c r="BY19" s="23">
        <v>0.07311</v>
      </c>
      <c r="CD19">
        <v>0.0004</v>
      </c>
      <c r="CG19">
        <v>0.04033</v>
      </c>
      <c r="CH19">
        <v>0.03983</v>
      </c>
      <c r="CI19">
        <v>0.03774</v>
      </c>
      <c r="CJ19">
        <v>0.03606</v>
      </c>
      <c r="CK19">
        <v>0.03331</v>
      </c>
      <c r="CL19">
        <v>0.03096</v>
      </c>
      <c r="CM19">
        <v>0.029765</v>
      </c>
      <c r="CN19">
        <v>0.028569999999999998</v>
      </c>
      <c r="CO19">
        <v>0.027375</v>
      </c>
      <c r="CP19">
        <v>0.02618</v>
      </c>
      <c r="CQ19">
        <v>0.02416</v>
      </c>
      <c r="CR19">
        <v>0.02303</v>
      </c>
      <c r="CS19">
        <v>0.02213</v>
      </c>
      <c r="CT19">
        <v>0.02149</v>
      </c>
      <c r="CU19">
        <v>0.02047</v>
      </c>
      <c r="CV19">
        <v>0.01978</v>
      </c>
      <c r="CW19">
        <v>0.0194775</v>
      </c>
      <c r="CX19">
        <v>0.019174999999999998</v>
      </c>
      <c r="CY19">
        <v>0.0188725</v>
      </c>
      <c r="CZ19">
        <v>0.01857</v>
      </c>
      <c r="DA19">
        <v>0.01798</v>
      </c>
      <c r="DB19">
        <v>0.01758</v>
      </c>
      <c r="DC19">
        <v>0.01729</v>
      </c>
      <c r="DD19">
        <v>0.01712</v>
      </c>
      <c r="DE19">
        <v>0.01684</v>
      </c>
      <c r="DF19">
        <v>0.0166</v>
      </c>
      <c r="DG19">
        <v>0.01654</v>
      </c>
      <c r="DH19">
        <v>0.01648</v>
      </c>
      <c r="DI19">
        <v>0.01642</v>
      </c>
      <c r="DJ19">
        <v>0.01636</v>
      </c>
      <c r="DK19">
        <v>0.01613</v>
      </c>
      <c r="DL19">
        <v>0.01597</v>
      </c>
      <c r="DM19">
        <v>0.01592</v>
      </c>
      <c r="DN19">
        <v>0.01589</v>
      </c>
      <c r="DO19">
        <v>0.01584</v>
      </c>
      <c r="DP19">
        <v>0.01576</v>
      </c>
      <c r="DQ19">
        <v>0.01574</v>
      </c>
      <c r="DR19">
        <v>0.01573</v>
      </c>
      <c r="DS19">
        <v>0.01573</v>
      </c>
      <c r="DT19">
        <v>0.01572</v>
      </c>
      <c r="DU19">
        <v>0.01572</v>
      </c>
      <c r="DV19">
        <v>0.01571</v>
      </c>
      <c r="DW19">
        <v>0.0157</v>
      </c>
    </row>
    <row r="20" spans="2:127" ht="12.75">
      <c r="B20" s="18">
        <f t="shared" si="10"/>
        <v>0.2400000000000001</v>
      </c>
      <c r="C20" s="19">
        <f>C24+((C6-C24)/18)*4</f>
        <v>39.69722222222222</v>
      </c>
      <c r="E20" s="18">
        <f t="shared" si="11"/>
        <v>0.2400000000000001</v>
      </c>
      <c r="F20" s="19">
        <f>F24+((F6-F24)/18)*4</f>
        <v>197.60055555555556</v>
      </c>
      <c r="H20">
        <f t="shared" si="12"/>
        <v>0</v>
      </c>
      <c r="I20">
        <f t="shared" si="12"/>
        <v>0</v>
      </c>
      <c r="J20">
        <f t="shared" si="1"/>
        <v>0</v>
      </c>
      <c r="K20">
        <f t="shared" si="1"/>
        <v>0</v>
      </c>
      <c r="L20">
        <f t="shared" si="1"/>
        <v>0</v>
      </c>
      <c r="M20">
        <f t="shared" si="1"/>
        <v>0</v>
      </c>
      <c r="N20">
        <f t="shared" si="1"/>
        <v>0</v>
      </c>
      <c r="O20">
        <f t="shared" si="1"/>
        <v>0</v>
      </c>
      <c r="P20">
        <f t="shared" si="1"/>
        <v>0</v>
      </c>
      <c r="R20">
        <f t="shared" si="1"/>
        <v>0</v>
      </c>
      <c r="S20">
        <f t="shared" si="2"/>
        <v>0</v>
      </c>
      <c r="T20">
        <f t="shared" si="3"/>
        <v>0</v>
      </c>
      <c r="U20">
        <f t="shared" si="4"/>
        <v>0</v>
      </c>
      <c r="V20">
        <f t="shared" si="5"/>
        <v>0</v>
      </c>
      <c r="W20">
        <f t="shared" si="6"/>
        <v>0</v>
      </c>
      <c r="X20">
        <f t="shared" si="7"/>
        <v>0</v>
      </c>
      <c r="Y20">
        <f t="shared" si="8"/>
        <v>0</v>
      </c>
      <c r="Z20">
        <f t="shared" si="9"/>
        <v>0</v>
      </c>
      <c r="BD20" s="20"/>
      <c r="BE20" s="21">
        <f t="shared" si="16"/>
        <v>40000</v>
      </c>
      <c r="BF20" s="22">
        <v>0.02238</v>
      </c>
      <c r="BG20" s="22">
        <v>0.02238</v>
      </c>
      <c r="BH20" s="22">
        <v>0.02238</v>
      </c>
      <c r="BI20" s="22">
        <v>0.02238</v>
      </c>
      <c r="BJ20" s="22">
        <v>0.02238</v>
      </c>
      <c r="BK20" s="22">
        <v>0.02238</v>
      </c>
      <c r="BL20" s="22">
        <v>0.02303</v>
      </c>
      <c r="BM20" s="22">
        <v>0.02417</v>
      </c>
      <c r="BN20" s="22">
        <v>0.02457</v>
      </c>
      <c r="BO20" s="25">
        <v>0.02483</v>
      </c>
      <c r="BP20" s="25">
        <v>0.02861</v>
      </c>
      <c r="BQ20" s="25">
        <v>0.03265</v>
      </c>
      <c r="BR20" s="25">
        <v>0.03479</v>
      </c>
      <c r="BS20" s="25">
        <v>0.03774</v>
      </c>
      <c r="BT20" s="25">
        <v>0.03963</v>
      </c>
      <c r="BU20" s="25">
        <v>0.04564</v>
      </c>
      <c r="BV20" s="25">
        <v>0.05029</v>
      </c>
      <c r="BW20" s="25">
        <v>0.05855</v>
      </c>
      <c r="BX20" s="22">
        <v>0.06614</v>
      </c>
      <c r="BY20" s="23">
        <v>0.07297</v>
      </c>
      <c r="CD20">
        <v>0.0002</v>
      </c>
      <c r="CG20">
        <v>0.04033</v>
      </c>
      <c r="CH20">
        <v>0.03983</v>
      </c>
      <c r="CI20">
        <v>0.03774</v>
      </c>
      <c r="CJ20">
        <v>0.03606</v>
      </c>
      <c r="CK20">
        <v>0.03331</v>
      </c>
      <c r="CL20">
        <v>0.03096</v>
      </c>
      <c r="CM20">
        <v>0.029765</v>
      </c>
      <c r="CN20">
        <v>0.028569999999999998</v>
      </c>
      <c r="CO20">
        <v>0.027375</v>
      </c>
      <c r="CP20">
        <v>0.02618</v>
      </c>
      <c r="CQ20">
        <v>0.0239</v>
      </c>
      <c r="CR20">
        <v>0.02238</v>
      </c>
      <c r="CS20">
        <v>0.02131</v>
      </c>
      <c r="CT20">
        <v>0.02061</v>
      </c>
      <c r="CU20">
        <v>0.01962</v>
      </c>
      <c r="CV20">
        <v>0.01894</v>
      </c>
      <c r="CW20">
        <v>0.018545</v>
      </c>
      <c r="CX20">
        <v>0.01815</v>
      </c>
      <c r="CY20">
        <v>0.017755</v>
      </c>
      <c r="CZ20">
        <v>0.01736</v>
      </c>
      <c r="DA20">
        <v>0.01658</v>
      </c>
      <c r="DB20">
        <v>0.01606</v>
      </c>
      <c r="DC20">
        <v>0.0157</v>
      </c>
      <c r="DD20">
        <v>0.01546</v>
      </c>
      <c r="DE20">
        <v>0.01506</v>
      </c>
      <c r="DF20">
        <v>0.01482</v>
      </c>
      <c r="DG20">
        <v>0.0147525</v>
      </c>
      <c r="DH20">
        <v>0.014685</v>
      </c>
      <c r="DI20">
        <v>0.0146175</v>
      </c>
      <c r="DJ20">
        <v>0.01455</v>
      </c>
      <c r="DK20">
        <v>0.01434</v>
      </c>
      <c r="DL20">
        <v>0.01422</v>
      </c>
      <c r="DM20">
        <v>0.01413</v>
      </c>
      <c r="DN20">
        <v>0.01407</v>
      </c>
      <c r="DO20">
        <v>0.01398</v>
      </c>
      <c r="DP20">
        <v>0.01394</v>
      </c>
      <c r="DQ20">
        <v>0.01391</v>
      </c>
      <c r="DR20">
        <v>0.01389</v>
      </c>
      <c r="DS20">
        <v>0.01387</v>
      </c>
      <c r="DT20">
        <v>0.01386</v>
      </c>
      <c r="DU20">
        <v>0.01385</v>
      </c>
      <c r="DV20">
        <v>0.01384</v>
      </c>
      <c r="DW20">
        <v>0.01383</v>
      </c>
    </row>
    <row r="21" spans="2:127" ht="12.75">
      <c r="B21" s="18">
        <f t="shared" si="10"/>
        <v>0.2500000000000001</v>
      </c>
      <c r="C21" s="19">
        <f>C24+((C6-C24)/18)*3</f>
        <v>38.30866666666667</v>
      </c>
      <c r="E21" s="18">
        <f t="shared" si="11"/>
        <v>0.2500000000000001</v>
      </c>
      <c r="F21" s="19">
        <f>F24+((F6-F24)/18)*3</f>
        <v>189.49466666666666</v>
      </c>
      <c r="H21">
        <f t="shared" si="12"/>
        <v>0</v>
      </c>
      <c r="I21">
        <f t="shared" si="12"/>
        <v>0</v>
      </c>
      <c r="J21">
        <f t="shared" si="1"/>
        <v>0</v>
      </c>
      <c r="K21">
        <f t="shared" si="1"/>
        <v>0</v>
      </c>
      <c r="L21">
        <f t="shared" si="1"/>
        <v>0</v>
      </c>
      <c r="M21">
        <f t="shared" si="1"/>
        <v>0</v>
      </c>
      <c r="N21">
        <f t="shared" si="1"/>
        <v>0</v>
      </c>
      <c r="O21">
        <f t="shared" si="1"/>
        <v>0</v>
      </c>
      <c r="P21">
        <f t="shared" si="1"/>
        <v>0</v>
      </c>
      <c r="R21">
        <f t="shared" si="1"/>
        <v>0</v>
      </c>
      <c r="S21">
        <f t="shared" si="2"/>
        <v>0</v>
      </c>
      <c r="T21">
        <f t="shared" si="3"/>
        <v>0</v>
      </c>
      <c r="U21">
        <f t="shared" si="4"/>
        <v>0</v>
      </c>
      <c r="V21">
        <f t="shared" si="5"/>
        <v>0</v>
      </c>
      <c r="W21">
        <f t="shared" si="6"/>
        <v>0</v>
      </c>
      <c r="X21">
        <f t="shared" si="7"/>
        <v>0</v>
      </c>
      <c r="Y21">
        <f t="shared" si="8"/>
        <v>0</v>
      </c>
      <c r="Z21">
        <f t="shared" si="9"/>
        <v>0</v>
      </c>
      <c r="BD21" s="20"/>
      <c r="BE21" s="21">
        <f t="shared" si="16"/>
        <v>50000</v>
      </c>
      <c r="BF21" s="22">
        <v>0.02131</v>
      </c>
      <c r="BG21" s="22">
        <v>0.02131</v>
      </c>
      <c r="BH21" s="22">
        <v>0.02131</v>
      </c>
      <c r="BI21" s="22">
        <v>0.02131</v>
      </c>
      <c r="BJ21" s="22">
        <v>0.02131</v>
      </c>
      <c r="BK21" s="22">
        <v>0.02131</v>
      </c>
      <c r="BL21" s="22">
        <v>0.02213</v>
      </c>
      <c r="BM21" s="22">
        <v>0.02336</v>
      </c>
      <c r="BN21" s="22">
        <v>0.02378</v>
      </c>
      <c r="BO21" s="25">
        <v>0.02415</v>
      </c>
      <c r="BP21" s="25">
        <v>0.02788</v>
      </c>
      <c r="BQ21" s="25">
        <v>0.03205</v>
      </c>
      <c r="BR21" s="25">
        <v>0.03436</v>
      </c>
      <c r="BS21" s="25">
        <v>0.03741</v>
      </c>
      <c r="BT21" s="25">
        <v>0.03929</v>
      </c>
      <c r="BU21" s="25">
        <v>0.04541</v>
      </c>
      <c r="BV21" s="25">
        <v>0.05012</v>
      </c>
      <c r="BW21" s="25">
        <v>0.05832</v>
      </c>
      <c r="BX21" s="22">
        <v>0.06593</v>
      </c>
      <c r="BY21" s="23">
        <v>0.07286</v>
      </c>
      <c r="CD21">
        <v>0.0001</v>
      </c>
      <c r="CG21">
        <v>0.04033</v>
      </c>
      <c r="CH21">
        <v>0.03983</v>
      </c>
      <c r="CI21">
        <v>0.03774</v>
      </c>
      <c r="CJ21">
        <v>0.03606</v>
      </c>
      <c r="CK21">
        <v>0.03331</v>
      </c>
      <c r="CL21">
        <v>0.03096</v>
      </c>
      <c r="CM21">
        <v>0.029765</v>
      </c>
      <c r="CN21">
        <v>0.028569999999999998</v>
      </c>
      <c r="CO21">
        <v>0.027375</v>
      </c>
      <c r="CP21">
        <v>0.02618</v>
      </c>
      <c r="CQ21">
        <v>0.0239</v>
      </c>
      <c r="CR21">
        <v>0.02238</v>
      </c>
      <c r="CS21">
        <v>0.02131</v>
      </c>
      <c r="CT21">
        <v>0.02045</v>
      </c>
      <c r="CU21">
        <v>0.01938</v>
      </c>
      <c r="CV21">
        <v>0.01856</v>
      </c>
      <c r="CW21">
        <v>0.01807</v>
      </c>
      <c r="CX21">
        <v>0.01758</v>
      </c>
      <c r="CY21">
        <v>0.01709</v>
      </c>
      <c r="CZ21">
        <v>0.0166</v>
      </c>
      <c r="DA21">
        <v>0.01562</v>
      </c>
      <c r="DB21">
        <v>0.01498</v>
      </c>
      <c r="DC21">
        <v>0.01465</v>
      </c>
      <c r="DD21">
        <v>0.01439</v>
      </c>
      <c r="DE21">
        <v>0.01399</v>
      </c>
      <c r="DF21">
        <v>0.01367</v>
      </c>
      <c r="DG21">
        <v>0.013565</v>
      </c>
      <c r="DH21">
        <v>0.01346</v>
      </c>
      <c r="DI21">
        <v>0.013354999999999999</v>
      </c>
      <c r="DJ21">
        <v>0.01325</v>
      </c>
      <c r="DK21">
        <v>0.01292</v>
      </c>
      <c r="DL21">
        <v>0.01275</v>
      </c>
      <c r="DM21">
        <v>0.01262</v>
      </c>
      <c r="DN21">
        <v>0.01254</v>
      </c>
      <c r="DO21">
        <v>0.01243</v>
      </c>
      <c r="DP21">
        <v>0.01229</v>
      </c>
      <c r="DQ21">
        <v>0.01224</v>
      </c>
      <c r="DR21">
        <v>0.01223</v>
      </c>
      <c r="DS21">
        <v>0.01224</v>
      </c>
      <c r="DT21">
        <v>0.01224</v>
      </c>
      <c r="DU21">
        <v>0.01225</v>
      </c>
      <c r="DV21">
        <v>0.01225</v>
      </c>
      <c r="DW21">
        <v>0.01226</v>
      </c>
    </row>
    <row r="22" spans="2:127" ht="12.75">
      <c r="B22" s="18">
        <f t="shared" si="10"/>
        <v>0.2600000000000001</v>
      </c>
      <c r="C22" s="19">
        <f>C24+((C6-C24)/18)*2</f>
        <v>36.92011111111111</v>
      </c>
      <c r="E22" s="18">
        <f t="shared" si="11"/>
        <v>0.2600000000000001</v>
      </c>
      <c r="F22" s="19">
        <f>F24+((F6-F24)/18)*2</f>
        <v>181.38877777777776</v>
      </c>
      <c r="H22">
        <f t="shared" si="12"/>
        <v>0</v>
      </c>
      <c r="I22">
        <f t="shared" si="12"/>
        <v>0</v>
      </c>
      <c r="J22">
        <f aca="true" t="shared" si="17" ref="J22:J85">IF(AND(J$4&gt;=$E22,J$4&lt;$E23),$F22,0)</f>
        <v>0</v>
      </c>
      <c r="K22">
        <f aca="true" t="shared" si="18" ref="K22:K85">IF(AND(K$4&gt;=$E22,K$4&lt;$E23),$F22,0)</f>
        <v>0</v>
      </c>
      <c r="L22">
        <f aca="true" t="shared" si="19" ref="L22:L85">IF(AND(L$4&gt;=$E22,L$4&lt;$E23),$F22,0)</f>
        <v>0</v>
      </c>
      <c r="M22">
        <f aca="true" t="shared" si="20" ref="M22:M85">IF(AND(M$4&gt;=$E22,M$4&lt;$E23),$F22,0)</f>
        <v>0</v>
      </c>
      <c r="N22">
        <f aca="true" t="shared" si="21" ref="N22:N85">IF(AND(N$4&gt;=$E22,N$4&lt;$E23),$F22,0)</f>
        <v>0</v>
      </c>
      <c r="O22">
        <f aca="true" t="shared" si="22" ref="O22:O85">IF(AND(O$4&gt;=$E22,O$4&lt;$E23),$F22,0)</f>
        <v>0</v>
      </c>
      <c r="P22">
        <f aca="true" t="shared" si="23" ref="P22:R85">IF(AND(P$4&gt;=$E22,P$4&lt;$E23),$F22,0)</f>
        <v>0</v>
      </c>
      <c r="R22">
        <f t="shared" si="23"/>
        <v>0</v>
      </c>
      <c r="S22">
        <f t="shared" si="2"/>
        <v>0</v>
      </c>
      <c r="T22">
        <f t="shared" si="3"/>
        <v>0</v>
      </c>
      <c r="U22">
        <f t="shared" si="4"/>
        <v>0</v>
      </c>
      <c r="V22">
        <f t="shared" si="5"/>
        <v>0</v>
      </c>
      <c r="W22">
        <f t="shared" si="6"/>
        <v>0</v>
      </c>
      <c r="X22">
        <f t="shared" si="7"/>
        <v>0</v>
      </c>
      <c r="Y22">
        <f t="shared" si="8"/>
        <v>0</v>
      </c>
      <c r="Z22">
        <f t="shared" si="9"/>
        <v>0</v>
      </c>
      <c r="BD22" s="20"/>
      <c r="BE22" s="21">
        <f t="shared" si="16"/>
        <v>60000</v>
      </c>
      <c r="BF22" s="22">
        <v>0.02044</v>
      </c>
      <c r="BG22" s="22">
        <v>0.02044</v>
      </c>
      <c r="BH22" s="22">
        <v>0.02044</v>
      </c>
      <c r="BI22" s="22">
        <v>0.02044</v>
      </c>
      <c r="BJ22" s="22">
        <v>0.02045</v>
      </c>
      <c r="BK22" s="22">
        <v>0.02061</v>
      </c>
      <c r="BL22" s="22">
        <v>0.02149</v>
      </c>
      <c r="BM22" s="22">
        <v>0.02269</v>
      </c>
      <c r="BN22" s="22">
        <v>0.02313</v>
      </c>
      <c r="BO22" s="25">
        <v>0.02366</v>
      </c>
      <c r="BP22" s="25">
        <v>0.02739</v>
      </c>
      <c r="BQ22" s="25">
        <v>0.03161</v>
      </c>
      <c r="BR22" s="25">
        <v>0.03407</v>
      </c>
      <c r="BS22" s="25">
        <v>0.03714</v>
      </c>
      <c r="BT22" s="25">
        <v>0.03905</v>
      </c>
      <c r="BU22" s="25">
        <v>0.04522</v>
      </c>
      <c r="BV22" s="25">
        <v>0.04998</v>
      </c>
      <c r="BW22" s="25">
        <v>0.05813</v>
      </c>
      <c r="BX22" s="22">
        <v>0.06575</v>
      </c>
      <c r="BY22" s="23">
        <v>0.07278</v>
      </c>
      <c r="CD22">
        <v>5E-05</v>
      </c>
      <c r="CG22">
        <v>0.04033</v>
      </c>
      <c r="CH22">
        <v>0.03983</v>
      </c>
      <c r="CI22">
        <v>0.03774</v>
      </c>
      <c r="CJ22">
        <v>0.03606</v>
      </c>
      <c r="CK22">
        <v>0.03331</v>
      </c>
      <c r="CL22">
        <v>0.03096</v>
      </c>
      <c r="CM22">
        <v>0.029765</v>
      </c>
      <c r="CN22">
        <v>0.028569999999999998</v>
      </c>
      <c r="CO22">
        <v>0.027375</v>
      </c>
      <c r="CP22">
        <v>0.02618</v>
      </c>
      <c r="CQ22">
        <v>0.0239</v>
      </c>
      <c r="CR22">
        <v>0.02238</v>
      </c>
      <c r="CS22">
        <v>0.02131</v>
      </c>
      <c r="CT22">
        <v>0.02044</v>
      </c>
      <c r="CU22">
        <v>0.01919</v>
      </c>
      <c r="CV22">
        <v>0.01824</v>
      </c>
      <c r="CW22">
        <v>0.01772</v>
      </c>
      <c r="CX22">
        <v>0.0172</v>
      </c>
      <c r="CY22">
        <v>0.01668</v>
      </c>
      <c r="CZ22">
        <v>0.01616</v>
      </c>
      <c r="DA22">
        <v>0.01503</v>
      </c>
      <c r="DB22">
        <v>0.01442</v>
      </c>
      <c r="DC22">
        <v>0.01398</v>
      </c>
      <c r="DD22">
        <v>0.01371</v>
      </c>
      <c r="DE22">
        <v>0.0133</v>
      </c>
      <c r="DF22">
        <v>0.01297</v>
      </c>
      <c r="DG22">
        <v>0.01285</v>
      </c>
      <c r="DH22">
        <v>0.01273</v>
      </c>
      <c r="DI22">
        <v>0.01261</v>
      </c>
      <c r="DJ22">
        <v>0.01249</v>
      </c>
      <c r="DK22">
        <v>0.01208</v>
      </c>
      <c r="DL22">
        <v>0.0118</v>
      </c>
      <c r="DM22">
        <v>0.01164</v>
      </c>
      <c r="DN22">
        <v>0.01151</v>
      </c>
      <c r="DO22">
        <v>0.01129</v>
      </c>
      <c r="DP22">
        <v>0.01103</v>
      </c>
      <c r="DQ22">
        <v>0.01082</v>
      </c>
      <c r="DR22">
        <v>0.01074</v>
      </c>
      <c r="DS22">
        <v>0.01071</v>
      </c>
      <c r="DT22">
        <v>0.0107</v>
      </c>
      <c r="DU22">
        <v>0.0107</v>
      </c>
      <c r="DV22">
        <v>0.0107</v>
      </c>
      <c r="DW22">
        <v>0.01069</v>
      </c>
    </row>
    <row r="23" spans="2:127" ht="12.75">
      <c r="B23" s="18">
        <f t="shared" si="10"/>
        <v>0.27000000000000013</v>
      </c>
      <c r="C23" s="19">
        <f>C24+((C6-C24)/18)*1</f>
        <v>35.531555555555556</v>
      </c>
      <c r="E23" s="18">
        <f t="shared" si="11"/>
        <v>0.27000000000000013</v>
      </c>
      <c r="F23" s="19">
        <f>F24+((F6-F24)/18)*1</f>
        <v>173.2828888888889</v>
      </c>
      <c r="H23">
        <f t="shared" si="12"/>
        <v>0</v>
      </c>
      <c r="I23">
        <f t="shared" si="12"/>
        <v>0</v>
      </c>
      <c r="J23">
        <f t="shared" si="17"/>
        <v>0</v>
      </c>
      <c r="K23">
        <f t="shared" si="18"/>
        <v>0</v>
      </c>
      <c r="L23">
        <f t="shared" si="19"/>
        <v>0</v>
      </c>
      <c r="M23">
        <f t="shared" si="20"/>
        <v>0</v>
      </c>
      <c r="N23">
        <f t="shared" si="21"/>
        <v>0</v>
      </c>
      <c r="O23">
        <f t="shared" si="22"/>
        <v>0</v>
      </c>
      <c r="P23">
        <f t="shared" si="23"/>
        <v>0</v>
      </c>
      <c r="R23">
        <f t="shared" si="23"/>
        <v>0</v>
      </c>
      <c r="S23">
        <f t="shared" si="2"/>
        <v>0</v>
      </c>
      <c r="T23">
        <f t="shared" si="3"/>
        <v>0</v>
      </c>
      <c r="U23">
        <f t="shared" si="4"/>
        <v>0</v>
      </c>
      <c r="V23">
        <f t="shared" si="5"/>
        <v>0</v>
      </c>
      <c r="W23">
        <f t="shared" si="6"/>
        <v>0</v>
      </c>
      <c r="X23">
        <f t="shared" si="7"/>
        <v>0</v>
      </c>
      <c r="Y23">
        <f t="shared" si="8"/>
        <v>0</v>
      </c>
      <c r="Z23">
        <f t="shared" si="9"/>
        <v>0</v>
      </c>
      <c r="BD23" s="20"/>
      <c r="BE23" s="21">
        <f t="shared" si="16"/>
        <v>80000</v>
      </c>
      <c r="BF23" s="22">
        <v>0.01919</v>
      </c>
      <c r="BG23" s="22">
        <v>0.01919</v>
      </c>
      <c r="BH23" s="22">
        <v>0.01919</v>
      </c>
      <c r="BI23" s="22">
        <v>0.01919</v>
      </c>
      <c r="BJ23" s="22">
        <v>0.01938</v>
      </c>
      <c r="BK23" s="22">
        <v>0.01962</v>
      </c>
      <c r="BL23" s="22">
        <v>0.02047</v>
      </c>
      <c r="BM23" s="22">
        <v>0.02173</v>
      </c>
      <c r="BN23" s="25">
        <v>0.02218</v>
      </c>
      <c r="BO23" s="25">
        <v>0.02288</v>
      </c>
      <c r="BP23" s="25">
        <v>0.02656</v>
      </c>
      <c r="BQ23" s="25">
        <v>0.03087</v>
      </c>
      <c r="BR23" s="25">
        <v>0.03358</v>
      </c>
      <c r="BS23" s="25">
        <v>0.03668</v>
      </c>
      <c r="BT23" s="25">
        <v>0.03903</v>
      </c>
      <c r="BU23" s="25">
        <v>0.04493</v>
      </c>
      <c r="BV23" s="25">
        <v>0.04988</v>
      </c>
      <c r="BW23" s="25">
        <v>0.05804</v>
      </c>
      <c r="BX23" s="22">
        <v>0.06559</v>
      </c>
      <c r="BY23" s="23">
        <v>0.07272</v>
      </c>
      <c r="CD23">
        <v>1E-05</v>
      </c>
      <c r="CG23">
        <v>0.04033</v>
      </c>
      <c r="CH23">
        <v>0.03983</v>
      </c>
      <c r="CI23">
        <v>0.03774</v>
      </c>
      <c r="CJ23">
        <v>0.03606</v>
      </c>
      <c r="CK23">
        <v>0.03331</v>
      </c>
      <c r="CL23">
        <v>0.03096</v>
      </c>
      <c r="CM23">
        <v>0.029765</v>
      </c>
      <c r="CN23">
        <v>0.028569999999999998</v>
      </c>
      <c r="CO23">
        <v>0.027375</v>
      </c>
      <c r="CP23">
        <v>0.02618</v>
      </c>
      <c r="CQ23">
        <v>0.0239</v>
      </c>
      <c r="CR23">
        <v>0.02238</v>
      </c>
      <c r="CS23">
        <v>0.02131</v>
      </c>
      <c r="CT23">
        <v>0.02044</v>
      </c>
      <c r="CU23">
        <v>0.01919</v>
      </c>
      <c r="CV23">
        <v>0.01824</v>
      </c>
      <c r="CW23">
        <v>0.017645</v>
      </c>
      <c r="CX23">
        <v>0.01705</v>
      </c>
      <c r="CY23">
        <v>0.016454999999999997</v>
      </c>
      <c r="CZ23">
        <v>0.01586</v>
      </c>
      <c r="DA23">
        <v>0.01473</v>
      </c>
      <c r="DB23">
        <v>0.01405</v>
      </c>
      <c r="DC23">
        <v>0.01356</v>
      </c>
      <c r="DD23">
        <v>0.01319</v>
      </c>
      <c r="DE23">
        <v>0.01257</v>
      </c>
      <c r="DF23">
        <v>0.01202</v>
      </c>
      <c r="DG23">
        <v>0.01183</v>
      </c>
      <c r="DH23">
        <v>0.01164</v>
      </c>
      <c r="DI23">
        <v>0.011449999999999998</v>
      </c>
      <c r="DJ23">
        <v>0.01126</v>
      </c>
      <c r="DK23">
        <v>0.01066</v>
      </c>
      <c r="DL23">
        <v>0.01022</v>
      </c>
      <c r="DM23">
        <v>0.00994</v>
      </c>
      <c r="DN23">
        <v>0.00976</v>
      </c>
      <c r="DO23">
        <v>0.00951</v>
      </c>
      <c r="DP23">
        <v>0.00913</v>
      </c>
      <c r="DQ23">
        <v>0.00872</v>
      </c>
      <c r="DR23">
        <v>0.00853</v>
      </c>
      <c r="DS23">
        <v>0.00845</v>
      </c>
      <c r="DT23">
        <v>0.0084</v>
      </c>
      <c r="DU23">
        <v>0.00835</v>
      </c>
      <c r="DV23">
        <v>0.00829</v>
      </c>
      <c r="DW23">
        <v>0.00828</v>
      </c>
    </row>
    <row r="24" spans="2:121" ht="12.75">
      <c r="B24" s="18">
        <v>0.28</v>
      </c>
      <c r="C24" s="19">
        <v>34.143</v>
      </c>
      <c r="E24" s="18">
        <v>0.28</v>
      </c>
      <c r="F24" s="19">
        <v>165.177</v>
      </c>
      <c r="H24">
        <f t="shared" si="12"/>
        <v>0</v>
      </c>
      <c r="I24">
        <f t="shared" si="12"/>
        <v>0</v>
      </c>
      <c r="J24">
        <f t="shared" si="17"/>
        <v>0</v>
      </c>
      <c r="K24">
        <f t="shared" si="18"/>
        <v>0</v>
      </c>
      <c r="L24">
        <f t="shared" si="19"/>
        <v>0</v>
      </c>
      <c r="M24">
        <f t="shared" si="20"/>
        <v>0</v>
      </c>
      <c r="N24">
        <f t="shared" si="21"/>
        <v>0</v>
      </c>
      <c r="O24">
        <f t="shared" si="22"/>
        <v>0</v>
      </c>
      <c r="P24">
        <f t="shared" si="23"/>
        <v>0</v>
      </c>
      <c r="R24">
        <f t="shared" si="23"/>
        <v>0</v>
      </c>
      <c r="S24">
        <f t="shared" si="2"/>
        <v>0</v>
      </c>
      <c r="T24">
        <f t="shared" si="3"/>
        <v>0</v>
      </c>
      <c r="U24">
        <f t="shared" si="4"/>
        <v>0</v>
      </c>
      <c r="V24">
        <f t="shared" si="5"/>
        <v>0</v>
      </c>
      <c r="W24">
        <f t="shared" si="6"/>
        <v>0</v>
      </c>
      <c r="X24">
        <f t="shared" si="7"/>
        <v>0</v>
      </c>
      <c r="Y24">
        <f t="shared" si="8"/>
        <v>0</v>
      </c>
      <c r="Z24">
        <f t="shared" si="9"/>
        <v>0</v>
      </c>
      <c r="BD24" s="20"/>
      <c r="BE24" s="21">
        <f t="shared" si="16"/>
        <v>100000</v>
      </c>
      <c r="BF24" s="22">
        <v>0.01824</v>
      </c>
      <c r="BG24" s="22">
        <v>0.01824</v>
      </c>
      <c r="BH24" s="22">
        <v>0.01824</v>
      </c>
      <c r="BI24" s="22">
        <v>0.01824</v>
      </c>
      <c r="BJ24" s="22">
        <v>0.01856</v>
      </c>
      <c r="BK24" s="22">
        <v>0.01894</v>
      </c>
      <c r="BL24" s="22">
        <v>0.01978</v>
      </c>
      <c r="BM24" s="22">
        <v>0.02097</v>
      </c>
      <c r="BN24" s="25">
        <v>0.02149</v>
      </c>
      <c r="BO24" s="25">
        <v>0.02227</v>
      </c>
      <c r="BP24" s="25">
        <v>0.02598</v>
      </c>
      <c r="BQ24" s="25">
        <v>0.03028</v>
      </c>
      <c r="BR24" s="25">
        <v>0.03316</v>
      </c>
      <c r="BS24" s="25">
        <v>0.03649</v>
      </c>
      <c r="BT24" s="25">
        <v>0.03846</v>
      </c>
      <c r="BU24" s="25">
        <v>0.04472</v>
      </c>
      <c r="BV24" s="25">
        <v>0.04981</v>
      </c>
      <c r="BW24" s="25">
        <v>0.05799</v>
      </c>
      <c r="BX24" s="22">
        <v>0.06549</v>
      </c>
      <c r="BY24" s="23">
        <v>0.07266</v>
      </c>
      <c r="CD24">
        <v>5E-06</v>
      </c>
      <c r="CG24">
        <v>0.04033</v>
      </c>
      <c r="CH24">
        <v>0.03983</v>
      </c>
      <c r="CI24">
        <v>0.03774</v>
      </c>
      <c r="CJ24">
        <v>0.03606</v>
      </c>
      <c r="CK24">
        <v>0.03331</v>
      </c>
      <c r="CL24">
        <v>0.03096</v>
      </c>
      <c r="CM24">
        <v>0.029765</v>
      </c>
      <c r="CN24">
        <v>0.028569999999999998</v>
      </c>
      <c r="CO24">
        <v>0.027375</v>
      </c>
      <c r="CP24">
        <v>0.02618</v>
      </c>
      <c r="CQ24">
        <v>0.0239</v>
      </c>
      <c r="CR24">
        <v>0.02238</v>
      </c>
      <c r="CS24">
        <v>0.02131</v>
      </c>
      <c r="CT24">
        <v>0.02044</v>
      </c>
      <c r="CU24">
        <v>0.01919</v>
      </c>
      <c r="CV24">
        <v>0.01824</v>
      </c>
      <c r="CW24">
        <v>0.017645</v>
      </c>
      <c r="CX24">
        <v>0.01705</v>
      </c>
      <c r="CY24">
        <v>0.016454999999999997</v>
      </c>
      <c r="CZ24">
        <v>0.01586</v>
      </c>
      <c r="DA24">
        <v>0.01473</v>
      </c>
      <c r="DB24">
        <v>0.01405</v>
      </c>
      <c r="DC24">
        <v>0.01356</v>
      </c>
      <c r="DD24">
        <v>0.01319</v>
      </c>
      <c r="DE24">
        <v>0.01257</v>
      </c>
      <c r="DF24">
        <v>0.01202</v>
      </c>
      <c r="DG24">
        <v>0.011797499999999999</v>
      </c>
      <c r="DH24">
        <v>0.011574999999999998</v>
      </c>
      <c r="DI24">
        <v>0.0113525</v>
      </c>
      <c r="DJ24">
        <v>0.01113</v>
      </c>
      <c r="DK24">
        <v>0.0104</v>
      </c>
      <c r="DL24">
        <v>0.00992</v>
      </c>
      <c r="DM24">
        <v>0.00966</v>
      </c>
      <c r="DN24">
        <v>0.00944</v>
      </c>
      <c r="DO24">
        <v>0.00909</v>
      </c>
      <c r="DP24">
        <v>0.00855</v>
      </c>
      <c r="DQ24">
        <v>0.00805</v>
      </c>
    </row>
    <row r="25" spans="2:120" ht="12.75">
      <c r="B25" s="18">
        <f aca="true" t="shared" si="24" ref="B25:B41">B24+0.01</f>
        <v>0.29000000000000004</v>
      </c>
      <c r="C25" s="19">
        <f>C42+((C24-C42)/18)*17</f>
        <v>33.658722222222224</v>
      </c>
      <c r="E25" s="18">
        <f aca="true" t="shared" si="25" ref="E25:E41">E24+0.01</f>
        <v>0.29000000000000004</v>
      </c>
      <c r="F25" s="19">
        <f>F42+((F24-F42)/18)*17</f>
        <v>159.83055555555555</v>
      </c>
      <c r="H25">
        <f t="shared" si="12"/>
        <v>0</v>
      </c>
      <c r="I25">
        <f t="shared" si="12"/>
        <v>0</v>
      </c>
      <c r="J25">
        <f t="shared" si="17"/>
        <v>0</v>
      </c>
      <c r="K25">
        <f t="shared" si="18"/>
        <v>0</v>
      </c>
      <c r="L25">
        <f t="shared" si="19"/>
        <v>0</v>
      </c>
      <c r="M25">
        <f t="shared" si="20"/>
        <v>0</v>
      </c>
      <c r="N25">
        <f t="shared" si="21"/>
        <v>0</v>
      </c>
      <c r="O25">
        <f t="shared" si="22"/>
        <v>0</v>
      </c>
      <c r="P25">
        <f t="shared" si="23"/>
        <v>0</v>
      </c>
      <c r="R25">
        <f t="shared" si="23"/>
        <v>0</v>
      </c>
      <c r="S25">
        <f t="shared" si="2"/>
        <v>0</v>
      </c>
      <c r="T25">
        <f t="shared" si="3"/>
        <v>0</v>
      </c>
      <c r="U25">
        <f t="shared" si="4"/>
        <v>0</v>
      </c>
      <c r="V25">
        <f t="shared" si="5"/>
        <v>0</v>
      </c>
      <c r="W25">
        <f t="shared" si="6"/>
        <v>0</v>
      </c>
      <c r="X25">
        <f t="shared" si="7"/>
        <v>0</v>
      </c>
      <c r="Y25">
        <f t="shared" si="8"/>
        <v>0</v>
      </c>
      <c r="Z25">
        <f t="shared" si="9"/>
        <v>0</v>
      </c>
      <c r="BD25" s="20"/>
      <c r="BE25" s="21">
        <v>125000</v>
      </c>
      <c r="BF25" s="26">
        <f aca="true" t="shared" si="26" ref="BF25:BY25">((BF24-BF28)*(3/4))+BF28</f>
        <v>0.017645</v>
      </c>
      <c r="BG25" s="26">
        <f t="shared" si="26"/>
        <v>0.017645</v>
      </c>
      <c r="BH25" s="26">
        <f t="shared" si="26"/>
        <v>0.017645</v>
      </c>
      <c r="BI25" s="26">
        <f t="shared" si="26"/>
        <v>0.01772</v>
      </c>
      <c r="BJ25" s="26">
        <f t="shared" si="26"/>
        <v>0.01807</v>
      </c>
      <c r="BK25" s="26">
        <f t="shared" si="26"/>
        <v>0.018545</v>
      </c>
      <c r="BL25" s="26">
        <f t="shared" si="26"/>
        <v>0.0194775</v>
      </c>
      <c r="BM25" s="26">
        <f t="shared" si="26"/>
        <v>0.0206075</v>
      </c>
      <c r="BN25" s="26">
        <f t="shared" si="26"/>
        <v>0.0212125</v>
      </c>
      <c r="BO25" s="26">
        <f t="shared" si="26"/>
        <v>0.02197</v>
      </c>
      <c r="BP25" s="26">
        <f t="shared" si="26"/>
        <v>0.0256525</v>
      </c>
      <c r="BQ25" s="26">
        <f t="shared" si="26"/>
        <v>0.0300675</v>
      </c>
      <c r="BR25" s="26">
        <f t="shared" si="26"/>
        <v>0.032995000000000003</v>
      </c>
      <c r="BS25" s="26">
        <f t="shared" si="26"/>
        <v>0.03639</v>
      </c>
      <c r="BT25" s="26">
        <f t="shared" si="26"/>
        <v>0.038355</v>
      </c>
      <c r="BU25" s="26">
        <f t="shared" si="26"/>
        <v>0.0446425</v>
      </c>
      <c r="BV25" s="26">
        <f t="shared" si="26"/>
        <v>0.049725</v>
      </c>
      <c r="BW25" s="26">
        <f t="shared" si="26"/>
        <v>0.057944999999999997</v>
      </c>
      <c r="BX25" s="26">
        <f t="shared" si="26"/>
        <v>0.0654275</v>
      </c>
      <c r="BY25" s="27">
        <f t="shared" si="26"/>
        <v>0.072625</v>
      </c>
      <c r="CD25">
        <v>1E-06</v>
      </c>
      <c r="CG25">
        <v>0.04033</v>
      </c>
      <c r="CH25">
        <v>0.03983</v>
      </c>
      <c r="CI25">
        <v>0.03774</v>
      </c>
      <c r="CJ25">
        <v>0.03606</v>
      </c>
      <c r="CK25">
        <v>0.03331</v>
      </c>
      <c r="CL25">
        <v>0.03096</v>
      </c>
      <c r="CM25">
        <v>0.029765</v>
      </c>
      <c r="CN25">
        <v>0.028569999999999998</v>
      </c>
      <c r="CO25">
        <v>0.027375</v>
      </c>
      <c r="CP25">
        <v>0.02618</v>
      </c>
      <c r="CQ25">
        <v>0.0239</v>
      </c>
      <c r="CR25">
        <v>0.02238</v>
      </c>
      <c r="CS25">
        <v>0.02131</v>
      </c>
      <c r="CT25">
        <v>0.02044</v>
      </c>
      <c r="CU25">
        <v>0.01919</v>
      </c>
      <c r="CV25">
        <v>0.01824</v>
      </c>
      <c r="CW25">
        <v>0.017645</v>
      </c>
      <c r="CX25">
        <v>0.01705</v>
      </c>
      <c r="CY25">
        <v>0.016454999999999997</v>
      </c>
      <c r="CZ25">
        <v>0.01586</v>
      </c>
      <c r="DA25">
        <v>0.01473</v>
      </c>
      <c r="DB25">
        <v>0.01405</v>
      </c>
      <c r="DC25">
        <v>0.01356</v>
      </c>
      <c r="DD25">
        <v>0.01319</v>
      </c>
      <c r="DE25">
        <v>0.01257</v>
      </c>
      <c r="DF25">
        <v>0.01202</v>
      </c>
      <c r="DG25">
        <v>0.011797499999999999</v>
      </c>
      <c r="DH25">
        <v>0.011574999999999998</v>
      </c>
      <c r="DI25">
        <v>0.0113525</v>
      </c>
      <c r="DJ25">
        <v>0.01113</v>
      </c>
      <c r="DK25">
        <v>0.01031</v>
      </c>
      <c r="DL25">
        <v>0.00979</v>
      </c>
      <c r="DM25">
        <v>0.00949</v>
      </c>
      <c r="DN25">
        <v>0.00924</v>
      </c>
      <c r="DO25">
        <v>0.00885</v>
      </c>
      <c r="DP25">
        <v>0.00824</v>
      </c>
    </row>
    <row r="26" spans="2:77" ht="12.75">
      <c r="B26" s="18">
        <f t="shared" si="24"/>
        <v>0.30000000000000004</v>
      </c>
      <c r="C26" s="19">
        <f>C42+((C24-C42)/18)*16</f>
        <v>33.17444444444445</v>
      </c>
      <c r="E26" s="18">
        <f t="shared" si="25"/>
        <v>0.30000000000000004</v>
      </c>
      <c r="F26" s="19">
        <f>F42+((F24-F42)/18)*16</f>
        <v>154.4841111111111</v>
      </c>
      <c r="H26">
        <f t="shared" si="12"/>
        <v>0</v>
      </c>
      <c r="I26">
        <f t="shared" si="12"/>
        <v>0</v>
      </c>
      <c r="J26">
        <f t="shared" si="17"/>
        <v>0</v>
      </c>
      <c r="K26">
        <f t="shared" si="18"/>
        <v>0</v>
      </c>
      <c r="L26">
        <f t="shared" si="19"/>
        <v>0</v>
      </c>
      <c r="M26">
        <f t="shared" si="20"/>
        <v>0</v>
      </c>
      <c r="N26">
        <f t="shared" si="21"/>
        <v>0</v>
      </c>
      <c r="O26">
        <f t="shared" si="22"/>
        <v>0</v>
      </c>
      <c r="P26">
        <f t="shared" si="23"/>
        <v>0</v>
      </c>
      <c r="R26">
        <f t="shared" si="23"/>
        <v>0</v>
      </c>
      <c r="S26">
        <f t="shared" si="2"/>
        <v>0</v>
      </c>
      <c r="T26">
        <f t="shared" si="3"/>
        <v>0</v>
      </c>
      <c r="U26">
        <f t="shared" si="4"/>
        <v>0</v>
      </c>
      <c r="V26">
        <f t="shared" si="5"/>
        <v>0</v>
      </c>
      <c r="W26">
        <f t="shared" si="6"/>
        <v>0</v>
      </c>
      <c r="X26">
        <f t="shared" si="7"/>
        <v>0</v>
      </c>
      <c r="Y26">
        <f t="shared" si="8"/>
        <v>0</v>
      </c>
      <c r="Z26">
        <f t="shared" si="9"/>
        <v>0</v>
      </c>
      <c r="BD26" s="20"/>
      <c r="BE26" s="21">
        <v>150000</v>
      </c>
      <c r="BF26" s="26">
        <f aca="true" t="shared" si="27" ref="BF26:BY26">((BF24-BF28)*(2/4))+BF28</f>
        <v>0.01705</v>
      </c>
      <c r="BG26" s="26">
        <f t="shared" si="27"/>
        <v>0.01705</v>
      </c>
      <c r="BH26" s="26">
        <f t="shared" si="27"/>
        <v>0.01705</v>
      </c>
      <c r="BI26" s="26">
        <f t="shared" si="27"/>
        <v>0.0172</v>
      </c>
      <c r="BJ26" s="26">
        <f t="shared" si="27"/>
        <v>0.01758</v>
      </c>
      <c r="BK26" s="26">
        <f t="shared" si="27"/>
        <v>0.01815</v>
      </c>
      <c r="BL26" s="26">
        <f t="shared" si="27"/>
        <v>0.019174999999999998</v>
      </c>
      <c r="BM26" s="26">
        <f t="shared" si="27"/>
        <v>0.020245</v>
      </c>
      <c r="BN26" s="26">
        <f t="shared" si="27"/>
        <v>0.020935</v>
      </c>
      <c r="BO26" s="26">
        <f t="shared" si="27"/>
        <v>0.021670000000000002</v>
      </c>
      <c r="BP26" s="26">
        <f t="shared" si="27"/>
        <v>0.025325</v>
      </c>
      <c r="BQ26" s="26">
        <f t="shared" si="27"/>
        <v>0.029855</v>
      </c>
      <c r="BR26" s="26">
        <f t="shared" si="27"/>
        <v>0.03283</v>
      </c>
      <c r="BS26" s="26">
        <f t="shared" si="27"/>
        <v>0.03629</v>
      </c>
      <c r="BT26" s="26">
        <f t="shared" si="27"/>
        <v>0.03825</v>
      </c>
      <c r="BU26" s="26">
        <f t="shared" si="27"/>
        <v>0.044565</v>
      </c>
      <c r="BV26" s="26">
        <f t="shared" si="27"/>
        <v>0.049640000000000004</v>
      </c>
      <c r="BW26" s="26">
        <f t="shared" si="27"/>
        <v>0.0579</v>
      </c>
      <c r="BX26" s="26">
        <f t="shared" si="27"/>
        <v>0.065365</v>
      </c>
      <c r="BY26" s="27">
        <f t="shared" si="27"/>
        <v>0.07259</v>
      </c>
    </row>
    <row r="27" spans="2:77" ht="12.75">
      <c r="B27" s="18">
        <f t="shared" si="24"/>
        <v>0.31000000000000005</v>
      </c>
      <c r="C27" s="19">
        <f>C42+((C24-C42)/18)*15</f>
        <v>32.69016666666667</v>
      </c>
      <c r="E27" s="18">
        <f t="shared" si="25"/>
        <v>0.31000000000000005</v>
      </c>
      <c r="F27" s="19">
        <f>F42+((F24-F42)/18)*15</f>
        <v>149.13766666666666</v>
      </c>
      <c r="H27">
        <f t="shared" si="12"/>
        <v>0</v>
      </c>
      <c r="I27">
        <f t="shared" si="12"/>
        <v>0</v>
      </c>
      <c r="J27">
        <f t="shared" si="17"/>
        <v>0</v>
      </c>
      <c r="K27">
        <f t="shared" si="18"/>
        <v>0</v>
      </c>
      <c r="L27">
        <f t="shared" si="19"/>
        <v>0</v>
      </c>
      <c r="M27">
        <f t="shared" si="20"/>
        <v>0</v>
      </c>
      <c r="N27">
        <f t="shared" si="21"/>
        <v>0</v>
      </c>
      <c r="O27">
        <f t="shared" si="22"/>
        <v>0</v>
      </c>
      <c r="P27">
        <f t="shared" si="23"/>
        <v>0</v>
      </c>
      <c r="R27">
        <f t="shared" si="23"/>
        <v>0</v>
      </c>
      <c r="S27">
        <f t="shared" si="2"/>
        <v>0</v>
      </c>
      <c r="T27">
        <f t="shared" si="3"/>
        <v>0</v>
      </c>
      <c r="U27">
        <f t="shared" si="4"/>
        <v>0</v>
      </c>
      <c r="V27">
        <f t="shared" si="5"/>
        <v>0</v>
      </c>
      <c r="W27">
        <f t="shared" si="6"/>
        <v>0</v>
      </c>
      <c r="X27">
        <f t="shared" si="7"/>
        <v>0</v>
      </c>
      <c r="Y27">
        <f t="shared" si="8"/>
        <v>0</v>
      </c>
      <c r="Z27">
        <f t="shared" si="9"/>
        <v>0</v>
      </c>
      <c r="BD27" s="20"/>
      <c r="BE27" s="21">
        <v>175000</v>
      </c>
      <c r="BF27" s="26">
        <f aca="true" t="shared" si="28" ref="BF27:BY27">((BF24-BF28)*(1/4))+BF28</f>
        <v>0.016454999999999997</v>
      </c>
      <c r="BG27" s="26">
        <f t="shared" si="28"/>
        <v>0.016454999999999997</v>
      </c>
      <c r="BH27" s="26">
        <f t="shared" si="28"/>
        <v>0.016454999999999997</v>
      </c>
      <c r="BI27" s="26">
        <f t="shared" si="28"/>
        <v>0.01668</v>
      </c>
      <c r="BJ27" s="26">
        <f t="shared" si="28"/>
        <v>0.01709</v>
      </c>
      <c r="BK27" s="26">
        <f t="shared" si="28"/>
        <v>0.017755</v>
      </c>
      <c r="BL27" s="26">
        <f t="shared" si="28"/>
        <v>0.0188725</v>
      </c>
      <c r="BM27" s="26">
        <f t="shared" si="28"/>
        <v>0.019882499999999997</v>
      </c>
      <c r="BN27" s="26">
        <f t="shared" si="28"/>
        <v>0.0206575</v>
      </c>
      <c r="BO27" s="26">
        <f t="shared" si="28"/>
        <v>0.02137</v>
      </c>
      <c r="BP27" s="26">
        <f t="shared" si="28"/>
        <v>0.0249975</v>
      </c>
      <c r="BQ27" s="26">
        <f t="shared" si="28"/>
        <v>0.029642500000000002</v>
      </c>
      <c r="BR27" s="26">
        <f t="shared" si="28"/>
        <v>0.032665</v>
      </c>
      <c r="BS27" s="26">
        <f t="shared" si="28"/>
        <v>0.03619</v>
      </c>
      <c r="BT27" s="26">
        <f t="shared" si="28"/>
        <v>0.038145</v>
      </c>
      <c r="BU27" s="26">
        <f t="shared" si="28"/>
        <v>0.0444875</v>
      </c>
      <c r="BV27" s="26">
        <f t="shared" si="28"/>
        <v>0.049555</v>
      </c>
      <c r="BW27" s="26">
        <f t="shared" si="28"/>
        <v>0.057855000000000004</v>
      </c>
      <c r="BX27" s="26">
        <f t="shared" si="28"/>
        <v>0.06530250000000001</v>
      </c>
      <c r="BY27" s="27">
        <f t="shared" si="28"/>
        <v>0.07255500000000001</v>
      </c>
    </row>
    <row r="28" spans="2:77" ht="12.75">
      <c r="B28" s="18">
        <f t="shared" si="24"/>
        <v>0.32000000000000006</v>
      </c>
      <c r="C28" s="19">
        <f>C42+((C24-C42)/18)*14</f>
        <v>32.20588888888889</v>
      </c>
      <c r="E28" s="18">
        <f t="shared" si="25"/>
        <v>0.32000000000000006</v>
      </c>
      <c r="F28" s="19">
        <f>F42+((F24-F42)/18)*14</f>
        <v>143.79122222222222</v>
      </c>
      <c r="H28">
        <f t="shared" si="12"/>
        <v>0</v>
      </c>
      <c r="I28">
        <f t="shared" si="12"/>
        <v>0</v>
      </c>
      <c r="J28">
        <f t="shared" si="17"/>
        <v>0</v>
      </c>
      <c r="K28">
        <f t="shared" si="18"/>
        <v>0</v>
      </c>
      <c r="L28">
        <f t="shared" si="19"/>
        <v>0</v>
      </c>
      <c r="M28">
        <f t="shared" si="20"/>
        <v>0</v>
      </c>
      <c r="N28">
        <f t="shared" si="21"/>
        <v>0</v>
      </c>
      <c r="O28">
        <f t="shared" si="22"/>
        <v>0</v>
      </c>
      <c r="P28">
        <f t="shared" si="23"/>
        <v>0</v>
      </c>
      <c r="R28">
        <f t="shared" si="23"/>
        <v>0</v>
      </c>
      <c r="S28">
        <f t="shared" si="2"/>
        <v>0</v>
      </c>
      <c r="T28">
        <f t="shared" si="3"/>
        <v>0</v>
      </c>
      <c r="U28">
        <f t="shared" si="4"/>
        <v>0</v>
      </c>
      <c r="V28">
        <f t="shared" si="5"/>
        <v>0</v>
      </c>
      <c r="W28">
        <f t="shared" si="6"/>
        <v>0</v>
      </c>
      <c r="X28">
        <f t="shared" si="7"/>
        <v>0</v>
      </c>
      <c r="Y28">
        <f t="shared" si="8"/>
        <v>0</v>
      </c>
      <c r="Z28">
        <f t="shared" si="9"/>
        <v>0</v>
      </c>
      <c r="BD28" s="20"/>
      <c r="BE28" s="21">
        <f aca="true" t="shared" si="29" ref="BE28:BE34">BE18*10</f>
        <v>200000</v>
      </c>
      <c r="BF28" s="22">
        <v>0.01586</v>
      </c>
      <c r="BG28" s="22">
        <v>0.01586</v>
      </c>
      <c r="BH28" s="22">
        <v>0.01586</v>
      </c>
      <c r="BI28" s="22">
        <v>0.01616</v>
      </c>
      <c r="BJ28" s="22">
        <v>0.0166</v>
      </c>
      <c r="BK28" s="22">
        <v>0.01736</v>
      </c>
      <c r="BL28" s="22">
        <v>0.01857</v>
      </c>
      <c r="BM28" s="22">
        <v>0.01952</v>
      </c>
      <c r="BN28" s="25">
        <v>0.02038</v>
      </c>
      <c r="BO28" s="25">
        <v>0.02107</v>
      </c>
      <c r="BP28" s="22">
        <v>0.02467</v>
      </c>
      <c r="BQ28" s="22">
        <v>0.02943</v>
      </c>
      <c r="BR28" s="22">
        <v>0.0325</v>
      </c>
      <c r="BS28" s="22">
        <v>0.03609</v>
      </c>
      <c r="BT28" s="22">
        <v>0.03804</v>
      </c>
      <c r="BU28" s="22">
        <v>0.04441</v>
      </c>
      <c r="BV28" s="25">
        <v>0.04947</v>
      </c>
      <c r="BW28" s="25">
        <v>0.05781</v>
      </c>
      <c r="BX28" s="22">
        <v>0.06524</v>
      </c>
      <c r="BY28" s="23">
        <v>0.07252</v>
      </c>
    </row>
    <row r="29" spans="2:77" ht="12.75">
      <c r="B29" s="18">
        <f t="shared" si="24"/>
        <v>0.33000000000000007</v>
      </c>
      <c r="C29" s="19">
        <f>C42+((C24-C42)/18)*13</f>
        <v>31.721611111111113</v>
      </c>
      <c r="E29" s="18">
        <f t="shared" si="25"/>
        <v>0.33000000000000007</v>
      </c>
      <c r="F29" s="19">
        <f>F42+((F24-F42)/18)*13</f>
        <v>138.44477777777777</v>
      </c>
      <c r="H29">
        <f t="shared" si="12"/>
        <v>0</v>
      </c>
      <c r="I29">
        <f t="shared" si="12"/>
        <v>0</v>
      </c>
      <c r="J29">
        <f t="shared" si="17"/>
        <v>0</v>
      </c>
      <c r="K29">
        <f t="shared" si="18"/>
        <v>0</v>
      </c>
      <c r="L29">
        <f t="shared" si="19"/>
        <v>0</v>
      </c>
      <c r="M29">
        <f t="shared" si="20"/>
        <v>0</v>
      </c>
      <c r="N29">
        <f t="shared" si="21"/>
        <v>0</v>
      </c>
      <c r="O29">
        <f t="shared" si="22"/>
        <v>0</v>
      </c>
      <c r="P29">
        <f t="shared" si="23"/>
        <v>0</v>
      </c>
      <c r="R29">
        <f t="shared" si="23"/>
        <v>0</v>
      </c>
      <c r="S29">
        <f t="shared" si="2"/>
        <v>0</v>
      </c>
      <c r="T29">
        <f t="shared" si="3"/>
        <v>0</v>
      </c>
      <c r="U29">
        <f t="shared" si="4"/>
        <v>0</v>
      </c>
      <c r="V29">
        <f t="shared" si="5"/>
        <v>0</v>
      </c>
      <c r="W29">
        <f t="shared" si="6"/>
        <v>0</v>
      </c>
      <c r="X29">
        <f t="shared" si="7"/>
        <v>0</v>
      </c>
      <c r="Y29">
        <f t="shared" si="8"/>
        <v>0</v>
      </c>
      <c r="Z29">
        <f t="shared" si="9"/>
        <v>0</v>
      </c>
      <c r="BD29" s="20"/>
      <c r="BE29" s="21">
        <f t="shared" si="29"/>
        <v>300000</v>
      </c>
      <c r="BF29" s="22">
        <v>0.01473</v>
      </c>
      <c r="BG29" s="22">
        <v>0.01473</v>
      </c>
      <c r="BH29" s="22">
        <v>0.01473</v>
      </c>
      <c r="BI29" s="22">
        <v>0.01503</v>
      </c>
      <c r="BJ29" s="22">
        <v>0.01562</v>
      </c>
      <c r="BK29" s="22">
        <v>0.01658</v>
      </c>
      <c r="BL29" s="22">
        <v>0.01798</v>
      </c>
      <c r="BM29" s="22">
        <v>0.019</v>
      </c>
      <c r="BN29" s="25">
        <v>0.01988</v>
      </c>
      <c r="BO29" s="25">
        <v>0.02052</v>
      </c>
      <c r="BP29" s="22">
        <v>0.02426</v>
      </c>
      <c r="BQ29" s="22">
        <v>0.02912</v>
      </c>
      <c r="BR29" s="22">
        <v>0.03223</v>
      </c>
      <c r="BS29" s="22">
        <v>0.03595</v>
      </c>
      <c r="BT29" s="22">
        <v>0.03791</v>
      </c>
      <c r="BU29" s="22">
        <v>0.04433</v>
      </c>
      <c r="BV29" s="25">
        <v>0.04942</v>
      </c>
      <c r="BW29" s="25">
        <v>0.05772</v>
      </c>
      <c r="BX29" s="22">
        <v>0.0651</v>
      </c>
      <c r="BY29" s="23">
        <v>0.07245</v>
      </c>
    </row>
    <row r="30" spans="2:77" ht="12.75">
      <c r="B30" s="18">
        <f t="shared" si="24"/>
        <v>0.3400000000000001</v>
      </c>
      <c r="C30" s="19">
        <f>C42+((C24-C42)/18)*12</f>
        <v>31.237333333333332</v>
      </c>
      <c r="E30" s="18">
        <f t="shared" si="25"/>
        <v>0.3400000000000001</v>
      </c>
      <c r="F30" s="19">
        <f>F42+((F24-F42)/18)*12</f>
        <v>133.09833333333333</v>
      </c>
      <c r="H30">
        <f t="shared" si="12"/>
        <v>0</v>
      </c>
      <c r="I30">
        <f t="shared" si="12"/>
        <v>0</v>
      </c>
      <c r="J30">
        <f t="shared" si="17"/>
        <v>0</v>
      </c>
      <c r="K30">
        <f t="shared" si="18"/>
        <v>0</v>
      </c>
      <c r="L30">
        <f t="shared" si="19"/>
        <v>0</v>
      </c>
      <c r="M30">
        <f t="shared" si="20"/>
        <v>0</v>
      </c>
      <c r="N30">
        <f t="shared" si="21"/>
        <v>0</v>
      </c>
      <c r="O30">
        <f t="shared" si="22"/>
        <v>0</v>
      </c>
      <c r="P30">
        <f t="shared" si="23"/>
        <v>0</v>
      </c>
      <c r="R30">
        <f t="shared" si="23"/>
        <v>0</v>
      </c>
      <c r="S30">
        <f t="shared" si="2"/>
        <v>0</v>
      </c>
      <c r="T30">
        <f t="shared" si="3"/>
        <v>0</v>
      </c>
      <c r="U30">
        <f t="shared" si="4"/>
        <v>0</v>
      </c>
      <c r="V30">
        <f t="shared" si="5"/>
        <v>0</v>
      </c>
      <c r="W30">
        <f t="shared" si="6"/>
        <v>0</v>
      </c>
      <c r="X30">
        <f t="shared" si="7"/>
        <v>0</v>
      </c>
      <c r="Y30">
        <f t="shared" si="8"/>
        <v>0</v>
      </c>
      <c r="Z30">
        <f t="shared" si="9"/>
        <v>0</v>
      </c>
      <c r="BD30" s="20"/>
      <c r="BE30" s="21">
        <f t="shared" si="29"/>
        <v>400000</v>
      </c>
      <c r="BF30" s="22">
        <v>0.01405</v>
      </c>
      <c r="BG30" s="22">
        <v>0.01405</v>
      </c>
      <c r="BH30" s="22">
        <v>0.01405</v>
      </c>
      <c r="BI30" s="22">
        <v>0.01442</v>
      </c>
      <c r="BJ30" s="22">
        <v>0.01498</v>
      </c>
      <c r="BK30" s="22">
        <v>0.01606</v>
      </c>
      <c r="BL30" s="22">
        <v>0.01758</v>
      </c>
      <c r="BM30" s="22">
        <v>0.0186</v>
      </c>
      <c r="BN30" s="25">
        <v>0.01964</v>
      </c>
      <c r="BO30" s="25">
        <v>0.02025</v>
      </c>
      <c r="BP30" s="22">
        <v>0.02397</v>
      </c>
      <c r="BQ30" s="22">
        <v>0.0289</v>
      </c>
      <c r="BR30" s="22">
        <v>0.03212</v>
      </c>
      <c r="BS30" s="22">
        <v>0.03587</v>
      </c>
      <c r="BT30" s="22">
        <v>0.0378</v>
      </c>
      <c r="BU30" s="22">
        <v>0.04427</v>
      </c>
      <c r="BV30" s="25">
        <v>0.04939</v>
      </c>
      <c r="BW30" s="25">
        <v>0.05772</v>
      </c>
      <c r="BX30" s="22">
        <v>0.06513</v>
      </c>
      <c r="BY30" s="23">
        <v>0.07244</v>
      </c>
    </row>
    <row r="31" spans="2:77" ht="12.75">
      <c r="B31" s="18">
        <f t="shared" si="24"/>
        <v>0.3500000000000001</v>
      </c>
      <c r="C31" s="19">
        <f>C42+((C24-C42)/18)*11</f>
        <v>30.753055555555555</v>
      </c>
      <c r="E31" s="18">
        <f t="shared" si="25"/>
        <v>0.3500000000000001</v>
      </c>
      <c r="F31" s="19">
        <f>F42+((F24-F42)/18)*11</f>
        <v>127.75188888888889</v>
      </c>
      <c r="H31">
        <f t="shared" si="12"/>
        <v>0</v>
      </c>
      <c r="I31">
        <f t="shared" si="12"/>
        <v>0</v>
      </c>
      <c r="J31">
        <f t="shared" si="17"/>
        <v>0</v>
      </c>
      <c r="K31">
        <f t="shared" si="18"/>
        <v>0</v>
      </c>
      <c r="L31">
        <f t="shared" si="19"/>
        <v>0</v>
      </c>
      <c r="M31">
        <f t="shared" si="20"/>
        <v>0</v>
      </c>
      <c r="N31">
        <f t="shared" si="21"/>
        <v>0</v>
      </c>
      <c r="O31">
        <f t="shared" si="22"/>
        <v>0</v>
      </c>
      <c r="P31">
        <f t="shared" si="23"/>
        <v>0</v>
      </c>
      <c r="R31">
        <f t="shared" si="23"/>
        <v>0</v>
      </c>
      <c r="S31">
        <f t="shared" si="2"/>
        <v>0</v>
      </c>
      <c r="T31">
        <f t="shared" si="3"/>
        <v>0</v>
      </c>
      <c r="U31">
        <f t="shared" si="4"/>
        <v>0</v>
      </c>
      <c r="V31">
        <f t="shared" si="5"/>
        <v>0</v>
      </c>
      <c r="W31">
        <f t="shared" si="6"/>
        <v>0</v>
      </c>
      <c r="X31">
        <f t="shared" si="7"/>
        <v>0</v>
      </c>
      <c r="Y31">
        <f t="shared" si="8"/>
        <v>0</v>
      </c>
      <c r="Z31">
        <f t="shared" si="9"/>
        <v>0</v>
      </c>
      <c r="BD31" s="20"/>
      <c r="BE31" s="21">
        <f t="shared" si="29"/>
        <v>500000</v>
      </c>
      <c r="BF31" s="22">
        <v>0.01356</v>
      </c>
      <c r="BG31" s="22">
        <v>0.01356</v>
      </c>
      <c r="BH31" s="22">
        <v>0.01356</v>
      </c>
      <c r="BI31" s="22">
        <v>0.01398</v>
      </c>
      <c r="BJ31" s="22">
        <v>0.01465</v>
      </c>
      <c r="BK31" s="22">
        <v>0.0157</v>
      </c>
      <c r="BL31" s="25">
        <v>0.01729</v>
      </c>
      <c r="BM31" s="22">
        <v>0.0184</v>
      </c>
      <c r="BN31" s="25">
        <v>0.01946</v>
      </c>
      <c r="BO31" s="25">
        <v>0.02005</v>
      </c>
      <c r="BP31" s="22">
        <v>0.02379</v>
      </c>
      <c r="BQ31" s="22">
        <v>0.02874</v>
      </c>
      <c r="BR31" s="22">
        <v>0.03203</v>
      </c>
      <c r="BS31" s="22">
        <v>0.03587</v>
      </c>
      <c r="BT31" s="22">
        <v>0.03774</v>
      </c>
      <c r="BU31" s="22">
        <v>0.04424</v>
      </c>
      <c r="BV31" s="25">
        <v>0.04937</v>
      </c>
      <c r="BW31" s="25">
        <v>0.05772</v>
      </c>
      <c r="BX31" s="22">
        <v>0.06515</v>
      </c>
      <c r="BY31" s="23">
        <v>0.07244</v>
      </c>
    </row>
    <row r="32" spans="2:77" ht="12.75">
      <c r="B32" s="18">
        <f t="shared" si="24"/>
        <v>0.3600000000000001</v>
      </c>
      <c r="C32" s="19">
        <f>C42+((C24-C42)/18)*10</f>
        <v>30.26877777777778</v>
      </c>
      <c r="E32" s="18">
        <f t="shared" si="25"/>
        <v>0.3600000000000001</v>
      </c>
      <c r="F32" s="19">
        <f>F42+((F24-F42)/18)*10</f>
        <v>122.40544444444444</v>
      </c>
      <c r="H32">
        <f t="shared" si="12"/>
        <v>0</v>
      </c>
      <c r="I32">
        <f t="shared" si="12"/>
        <v>0</v>
      </c>
      <c r="J32">
        <f t="shared" si="17"/>
        <v>0</v>
      </c>
      <c r="K32">
        <f t="shared" si="18"/>
        <v>0</v>
      </c>
      <c r="L32">
        <f t="shared" si="19"/>
        <v>0</v>
      </c>
      <c r="M32">
        <f t="shared" si="20"/>
        <v>0</v>
      </c>
      <c r="N32">
        <f t="shared" si="21"/>
        <v>0</v>
      </c>
      <c r="O32">
        <f t="shared" si="22"/>
        <v>0</v>
      </c>
      <c r="P32">
        <f t="shared" si="23"/>
        <v>0</v>
      </c>
      <c r="R32">
        <f t="shared" si="23"/>
        <v>0</v>
      </c>
      <c r="S32">
        <f t="shared" si="2"/>
        <v>0</v>
      </c>
      <c r="T32">
        <f t="shared" si="3"/>
        <v>0</v>
      </c>
      <c r="U32">
        <f t="shared" si="4"/>
        <v>0</v>
      </c>
      <c r="V32">
        <f t="shared" si="5"/>
        <v>0</v>
      </c>
      <c r="W32">
        <f t="shared" si="6"/>
        <v>0</v>
      </c>
      <c r="X32">
        <f t="shared" si="7"/>
        <v>0</v>
      </c>
      <c r="Y32">
        <f t="shared" si="8"/>
        <v>0</v>
      </c>
      <c r="Z32">
        <f t="shared" si="9"/>
        <v>0</v>
      </c>
      <c r="BD32" s="20"/>
      <c r="BE32" s="21">
        <f t="shared" si="29"/>
        <v>600000</v>
      </c>
      <c r="BF32" s="22">
        <v>0.01319</v>
      </c>
      <c r="BG32" s="22">
        <v>0.01319</v>
      </c>
      <c r="BH32" s="22">
        <v>0.01319</v>
      </c>
      <c r="BI32" s="22">
        <v>0.01371</v>
      </c>
      <c r="BJ32" s="25">
        <v>0.01439</v>
      </c>
      <c r="BK32" s="25">
        <v>0.01546</v>
      </c>
      <c r="BL32" s="25">
        <v>0.01712</v>
      </c>
      <c r="BM32" s="22">
        <v>0.01825</v>
      </c>
      <c r="BN32" s="25">
        <v>0.01931</v>
      </c>
      <c r="BO32" s="25">
        <v>0.01991</v>
      </c>
      <c r="BP32" s="22">
        <v>0.02372</v>
      </c>
      <c r="BQ32" s="22">
        <v>0.02865</v>
      </c>
      <c r="BR32" s="22">
        <v>0.03196</v>
      </c>
      <c r="BS32" s="22">
        <v>0.03586</v>
      </c>
      <c r="BT32" s="22">
        <v>0.03771</v>
      </c>
      <c r="BU32" s="22">
        <v>0.04421</v>
      </c>
      <c r="BV32" s="25">
        <v>0.04936</v>
      </c>
      <c r="BW32" s="25">
        <v>0.05772</v>
      </c>
      <c r="BX32" s="22">
        <v>0.06516</v>
      </c>
      <c r="BY32" s="23">
        <v>0.07243</v>
      </c>
    </row>
    <row r="33" spans="2:77" ht="12.75">
      <c r="B33" s="18">
        <f t="shared" si="24"/>
        <v>0.3700000000000001</v>
      </c>
      <c r="C33" s="19">
        <f>C42+((C24-C42)/18)*9</f>
        <v>29.7845</v>
      </c>
      <c r="E33" s="18">
        <f t="shared" si="25"/>
        <v>0.3700000000000001</v>
      </c>
      <c r="F33" s="19">
        <f>F42+((F24-F42)/18)*9</f>
        <v>117.059</v>
      </c>
      <c r="H33">
        <f t="shared" si="12"/>
        <v>0</v>
      </c>
      <c r="I33">
        <f t="shared" si="12"/>
        <v>0</v>
      </c>
      <c r="J33">
        <f t="shared" si="17"/>
        <v>0</v>
      </c>
      <c r="K33">
        <f t="shared" si="18"/>
        <v>0</v>
      </c>
      <c r="L33">
        <f t="shared" si="19"/>
        <v>0</v>
      </c>
      <c r="M33">
        <f t="shared" si="20"/>
        <v>0</v>
      </c>
      <c r="N33">
        <f t="shared" si="21"/>
        <v>0</v>
      </c>
      <c r="O33">
        <f t="shared" si="22"/>
        <v>0</v>
      </c>
      <c r="P33">
        <f t="shared" si="23"/>
        <v>0</v>
      </c>
      <c r="R33">
        <f t="shared" si="23"/>
        <v>0</v>
      </c>
      <c r="S33">
        <f t="shared" si="2"/>
        <v>0</v>
      </c>
      <c r="T33">
        <f t="shared" si="3"/>
        <v>0</v>
      </c>
      <c r="U33">
        <f t="shared" si="4"/>
        <v>0</v>
      </c>
      <c r="V33">
        <f t="shared" si="5"/>
        <v>0</v>
      </c>
      <c r="W33">
        <f t="shared" si="6"/>
        <v>0</v>
      </c>
      <c r="X33">
        <f t="shared" si="7"/>
        <v>0</v>
      </c>
      <c r="Y33">
        <f t="shared" si="8"/>
        <v>0</v>
      </c>
      <c r="Z33">
        <f t="shared" si="9"/>
        <v>0</v>
      </c>
      <c r="BD33" s="20"/>
      <c r="BE33" s="21">
        <f t="shared" si="29"/>
        <v>800000</v>
      </c>
      <c r="BF33" s="22">
        <v>0.01257</v>
      </c>
      <c r="BG33" s="22">
        <v>0.01257</v>
      </c>
      <c r="BH33" s="22">
        <v>0.01257</v>
      </c>
      <c r="BI33" s="22">
        <v>0.0133</v>
      </c>
      <c r="BJ33" s="25">
        <v>0.01399</v>
      </c>
      <c r="BK33" s="25">
        <v>0.01506</v>
      </c>
      <c r="BL33" s="25">
        <v>0.01684</v>
      </c>
      <c r="BM33" s="22">
        <v>0.01798</v>
      </c>
      <c r="BN33" s="25">
        <v>0.01914</v>
      </c>
      <c r="BO33" s="25">
        <v>0.01974</v>
      </c>
      <c r="BP33" s="22">
        <v>0.02359</v>
      </c>
      <c r="BQ33" s="22">
        <v>0.02852</v>
      </c>
      <c r="BR33" s="25">
        <v>0.03184</v>
      </c>
      <c r="BS33" s="22">
        <v>0.03586</v>
      </c>
      <c r="BT33" s="22">
        <v>0.03766</v>
      </c>
      <c r="BU33" s="22">
        <v>0.04417</v>
      </c>
      <c r="BV33" s="25">
        <v>0.04933</v>
      </c>
      <c r="BW33" s="25">
        <v>0.05772</v>
      </c>
      <c r="BX33" s="22">
        <v>0.06519</v>
      </c>
      <c r="BY33" s="23">
        <v>0.07242</v>
      </c>
    </row>
    <row r="34" spans="2:77" ht="12.75">
      <c r="B34" s="18">
        <f t="shared" si="24"/>
        <v>0.3800000000000001</v>
      </c>
      <c r="C34" s="19">
        <f>C42+((C24-C42)/18)*8</f>
        <v>29.30022222222222</v>
      </c>
      <c r="E34" s="18">
        <f t="shared" si="25"/>
        <v>0.3800000000000001</v>
      </c>
      <c r="F34" s="19">
        <f>F42+((F24-F42)/18)*8</f>
        <v>111.71255555555555</v>
      </c>
      <c r="H34">
        <f t="shared" si="12"/>
        <v>0</v>
      </c>
      <c r="I34">
        <f t="shared" si="12"/>
        <v>0</v>
      </c>
      <c r="J34">
        <f t="shared" si="17"/>
        <v>0</v>
      </c>
      <c r="K34">
        <f t="shared" si="18"/>
        <v>0</v>
      </c>
      <c r="L34">
        <f t="shared" si="19"/>
        <v>0</v>
      </c>
      <c r="M34">
        <f t="shared" si="20"/>
        <v>0</v>
      </c>
      <c r="N34">
        <f t="shared" si="21"/>
        <v>0</v>
      </c>
      <c r="O34">
        <f t="shared" si="22"/>
        <v>0</v>
      </c>
      <c r="P34">
        <f t="shared" si="23"/>
        <v>0</v>
      </c>
      <c r="R34">
        <f t="shared" si="23"/>
        <v>0</v>
      </c>
      <c r="S34">
        <f t="shared" si="2"/>
        <v>0</v>
      </c>
      <c r="T34">
        <f t="shared" si="3"/>
        <v>0</v>
      </c>
      <c r="U34">
        <f t="shared" si="4"/>
        <v>0</v>
      </c>
      <c r="V34">
        <f t="shared" si="5"/>
        <v>0</v>
      </c>
      <c r="W34">
        <f t="shared" si="6"/>
        <v>0</v>
      </c>
      <c r="X34">
        <f t="shared" si="7"/>
        <v>0</v>
      </c>
      <c r="Y34">
        <f t="shared" si="8"/>
        <v>0</v>
      </c>
      <c r="Z34">
        <f t="shared" si="9"/>
        <v>0</v>
      </c>
      <c r="BD34" s="20"/>
      <c r="BE34" s="21">
        <f t="shared" si="29"/>
        <v>1000000</v>
      </c>
      <c r="BF34" s="22">
        <v>0.01202</v>
      </c>
      <c r="BG34" s="22">
        <v>0.01202</v>
      </c>
      <c r="BH34" s="22">
        <v>0.01202</v>
      </c>
      <c r="BI34" s="22">
        <v>0.01297</v>
      </c>
      <c r="BJ34" s="25">
        <v>0.01367</v>
      </c>
      <c r="BK34" s="25">
        <v>0.01482</v>
      </c>
      <c r="BL34" s="25">
        <v>0.0166</v>
      </c>
      <c r="BM34" s="25">
        <v>0.01784</v>
      </c>
      <c r="BN34" s="28">
        <v>0.01901</v>
      </c>
      <c r="BO34" s="25">
        <v>0.01966</v>
      </c>
      <c r="BP34" s="22">
        <v>0.02349</v>
      </c>
      <c r="BQ34" s="25">
        <v>0.02845</v>
      </c>
      <c r="BR34" s="25">
        <v>0.03179</v>
      </c>
      <c r="BS34" s="22">
        <v>0.03585</v>
      </c>
      <c r="BT34" s="22">
        <v>0.03764</v>
      </c>
      <c r="BU34" s="25">
        <v>0.04414</v>
      </c>
      <c r="BV34" s="25">
        <v>0.04931</v>
      </c>
      <c r="BW34" s="25">
        <v>0.05772</v>
      </c>
      <c r="BX34" s="22">
        <v>0.06521</v>
      </c>
      <c r="BY34" s="23">
        <v>0.07242</v>
      </c>
    </row>
    <row r="35" spans="2:77" ht="12.75">
      <c r="B35" s="18">
        <f t="shared" si="24"/>
        <v>0.3900000000000001</v>
      </c>
      <c r="C35" s="19">
        <f>C42+((C24-C42)/18)*7</f>
        <v>28.815944444444444</v>
      </c>
      <c r="E35" s="18">
        <f t="shared" si="25"/>
        <v>0.3900000000000001</v>
      </c>
      <c r="F35" s="19">
        <f>F42+((F24-F42)/18)*7</f>
        <v>106.36611111111111</v>
      </c>
      <c r="H35">
        <f t="shared" si="12"/>
        <v>0</v>
      </c>
      <c r="I35">
        <f t="shared" si="12"/>
        <v>0</v>
      </c>
      <c r="J35">
        <f t="shared" si="17"/>
        <v>0</v>
      </c>
      <c r="K35">
        <f t="shared" si="18"/>
        <v>0</v>
      </c>
      <c r="L35">
        <f t="shared" si="19"/>
        <v>0</v>
      </c>
      <c r="M35">
        <f t="shared" si="20"/>
        <v>0</v>
      </c>
      <c r="N35">
        <f t="shared" si="21"/>
        <v>0</v>
      </c>
      <c r="O35">
        <f t="shared" si="22"/>
        <v>0</v>
      </c>
      <c r="P35">
        <f t="shared" si="23"/>
        <v>0</v>
      </c>
      <c r="R35">
        <f t="shared" si="23"/>
        <v>0</v>
      </c>
      <c r="S35">
        <f t="shared" si="2"/>
        <v>0</v>
      </c>
      <c r="T35">
        <f t="shared" si="3"/>
        <v>0</v>
      </c>
      <c r="U35">
        <f t="shared" si="4"/>
        <v>0</v>
      </c>
      <c r="V35">
        <f t="shared" si="5"/>
        <v>0</v>
      </c>
      <c r="W35">
        <f t="shared" si="6"/>
        <v>0</v>
      </c>
      <c r="X35">
        <f t="shared" si="7"/>
        <v>0</v>
      </c>
      <c r="Y35">
        <f t="shared" si="8"/>
        <v>0</v>
      </c>
      <c r="Z35">
        <f t="shared" si="9"/>
        <v>0</v>
      </c>
      <c r="BD35" s="20"/>
      <c r="BE35" s="21">
        <v>1250000</v>
      </c>
      <c r="BF35" s="26">
        <f aca="true" t="shared" si="30" ref="BF35:BY35">((BF34-BF38)*(3/4))+BF38</f>
        <v>0.011797499999999999</v>
      </c>
      <c r="BG35" s="26">
        <f t="shared" si="30"/>
        <v>0.011797499999999999</v>
      </c>
      <c r="BH35" s="26">
        <f t="shared" si="30"/>
        <v>0.01183</v>
      </c>
      <c r="BI35" s="26">
        <f t="shared" si="30"/>
        <v>0.01285</v>
      </c>
      <c r="BJ35" s="26">
        <f t="shared" si="30"/>
        <v>0.013565</v>
      </c>
      <c r="BK35" s="26">
        <f t="shared" si="30"/>
        <v>0.0147525</v>
      </c>
      <c r="BL35" s="26">
        <f t="shared" si="30"/>
        <v>0.01654</v>
      </c>
      <c r="BM35" s="26">
        <f t="shared" si="30"/>
        <v>0.017795000000000002</v>
      </c>
      <c r="BN35" s="26">
        <f t="shared" si="30"/>
        <v>0.01898</v>
      </c>
      <c r="BO35" s="26">
        <f t="shared" si="30"/>
        <v>0.019625</v>
      </c>
      <c r="BP35" s="26">
        <f t="shared" si="30"/>
        <v>0.023475</v>
      </c>
      <c r="BQ35" s="26">
        <f t="shared" si="30"/>
        <v>0.0284325</v>
      </c>
      <c r="BR35" s="26">
        <f t="shared" si="30"/>
        <v>0.031787499999999996</v>
      </c>
      <c r="BS35" s="26">
        <f t="shared" si="30"/>
        <v>0.0358475</v>
      </c>
      <c r="BT35" s="26">
        <f t="shared" si="30"/>
        <v>0.0376325</v>
      </c>
      <c r="BU35" s="26">
        <f t="shared" si="30"/>
        <v>0.0441275</v>
      </c>
      <c r="BV35" s="26">
        <f t="shared" si="30"/>
        <v>0.0493</v>
      </c>
      <c r="BW35" s="26">
        <f t="shared" si="30"/>
        <v>0.05772</v>
      </c>
      <c r="BX35" s="26">
        <f t="shared" si="30"/>
        <v>0.0652125</v>
      </c>
      <c r="BY35" s="27">
        <f t="shared" si="30"/>
        <v>0.07241500000000001</v>
      </c>
    </row>
    <row r="36" spans="2:77" ht="12.75">
      <c r="B36" s="18">
        <f t="shared" si="24"/>
        <v>0.40000000000000013</v>
      </c>
      <c r="C36" s="19">
        <f>C42+((C24-C42)/18)*6</f>
        <v>28.331666666666667</v>
      </c>
      <c r="E36" s="18">
        <f t="shared" si="25"/>
        <v>0.40000000000000013</v>
      </c>
      <c r="F36" s="19">
        <f>F42+((F24-F42)/18)*6</f>
        <v>101.01966666666667</v>
      </c>
      <c r="H36">
        <f t="shared" si="12"/>
        <v>0</v>
      </c>
      <c r="I36">
        <f t="shared" si="12"/>
        <v>0</v>
      </c>
      <c r="J36">
        <f t="shared" si="17"/>
        <v>0</v>
      </c>
      <c r="K36">
        <f t="shared" si="18"/>
        <v>0</v>
      </c>
      <c r="L36">
        <f t="shared" si="19"/>
        <v>0</v>
      </c>
      <c r="M36">
        <f t="shared" si="20"/>
        <v>0</v>
      </c>
      <c r="N36">
        <f t="shared" si="21"/>
        <v>0</v>
      </c>
      <c r="O36">
        <f t="shared" si="22"/>
        <v>0</v>
      </c>
      <c r="P36">
        <f t="shared" si="23"/>
        <v>0</v>
      </c>
      <c r="R36">
        <f t="shared" si="23"/>
        <v>0</v>
      </c>
      <c r="S36">
        <f t="shared" si="2"/>
        <v>0</v>
      </c>
      <c r="T36">
        <f t="shared" si="3"/>
        <v>0</v>
      </c>
      <c r="U36">
        <f t="shared" si="4"/>
        <v>0</v>
      </c>
      <c r="V36">
        <f t="shared" si="5"/>
        <v>0</v>
      </c>
      <c r="W36">
        <f t="shared" si="6"/>
        <v>0</v>
      </c>
      <c r="X36">
        <f t="shared" si="7"/>
        <v>0</v>
      </c>
      <c r="Y36">
        <f t="shared" si="8"/>
        <v>0</v>
      </c>
      <c r="Z36">
        <f t="shared" si="9"/>
        <v>0</v>
      </c>
      <c r="BD36" s="20"/>
      <c r="BE36" s="21">
        <v>1500000</v>
      </c>
      <c r="BF36" s="26">
        <f aca="true" t="shared" si="31" ref="BF36:BY36">((BF34-BF38)*(2/4))+BF38</f>
        <v>0.011574999999999998</v>
      </c>
      <c r="BG36" s="26">
        <f t="shared" si="31"/>
        <v>0.011574999999999998</v>
      </c>
      <c r="BH36" s="26">
        <f t="shared" si="31"/>
        <v>0.01164</v>
      </c>
      <c r="BI36" s="26">
        <f t="shared" si="31"/>
        <v>0.01273</v>
      </c>
      <c r="BJ36" s="26">
        <f t="shared" si="31"/>
        <v>0.01346</v>
      </c>
      <c r="BK36" s="26">
        <f t="shared" si="31"/>
        <v>0.014685</v>
      </c>
      <c r="BL36" s="26">
        <f t="shared" si="31"/>
        <v>0.01648</v>
      </c>
      <c r="BM36" s="26">
        <f t="shared" si="31"/>
        <v>0.017750000000000002</v>
      </c>
      <c r="BN36" s="26">
        <f t="shared" si="31"/>
        <v>0.01895</v>
      </c>
      <c r="BO36" s="26">
        <f t="shared" si="31"/>
        <v>0.01959</v>
      </c>
      <c r="BP36" s="26">
        <f t="shared" si="31"/>
        <v>0.02346</v>
      </c>
      <c r="BQ36" s="26">
        <f t="shared" si="31"/>
        <v>0.028415</v>
      </c>
      <c r="BR36" s="26">
        <f t="shared" si="31"/>
        <v>0.031785</v>
      </c>
      <c r="BS36" s="26">
        <f t="shared" si="31"/>
        <v>0.035845</v>
      </c>
      <c r="BT36" s="26">
        <f t="shared" si="31"/>
        <v>0.037625</v>
      </c>
      <c r="BU36" s="26">
        <f t="shared" si="31"/>
        <v>0.044115</v>
      </c>
      <c r="BV36" s="26">
        <f t="shared" si="31"/>
        <v>0.04929</v>
      </c>
      <c r="BW36" s="26">
        <f t="shared" si="31"/>
        <v>0.05772</v>
      </c>
      <c r="BX36" s="26">
        <f t="shared" si="31"/>
        <v>0.065215</v>
      </c>
      <c r="BY36" s="27">
        <f t="shared" si="31"/>
        <v>0.07241</v>
      </c>
    </row>
    <row r="37" spans="2:77" ht="12.75">
      <c r="B37" s="18">
        <f t="shared" si="24"/>
        <v>0.41000000000000014</v>
      </c>
      <c r="C37" s="19">
        <f>C42+((C24-C42)/18)*5</f>
        <v>27.847388888888887</v>
      </c>
      <c r="E37" s="18">
        <f t="shared" si="25"/>
        <v>0.41000000000000014</v>
      </c>
      <c r="F37" s="19">
        <f>F42+((F24-F42)/18)*5</f>
        <v>95.67322222222222</v>
      </c>
      <c r="H37">
        <f t="shared" si="12"/>
        <v>0</v>
      </c>
      <c r="I37">
        <f t="shared" si="12"/>
        <v>0</v>
      </c>
      <c r="J37">
        <f t="shared" si="17"/>
        <v>0</v>
      </c>
      <c r="K37">
        <f t="shared" si="18"/>
        <v>0</v>
      </c>
      <c r="L37">
        <f t="shared" si="19"/>
        <v>0</v>
      </c>
      <c r="M37">
        <f t="shared" si="20"/>
        <v>0</v>
      </c>
      <c r="N37">
        <f t="shared" si="21"/>
        <v>0</v>
      </c>
      <c r="O37">
        <f t="shared" si="22"/>
        <v>0</v>
      </c>
      <c r="P37">
        <f t="shared" si="23"/>
        <v>0</v>
      </c>
      <c r="R37">
        <f t="shared" si="23"/>
        <v>0</v>
      </c>
      <c r="S37">
        <f t="shared" si="2"/>
        <v>0</v>
      </c>
      <c r="T37">
        <f t="shared" si="3"/>
        <v>0</v>
      </c>
      <c r="U37">
        <f t="shared" si="4"/>
        <v>0</v>
      </c>
      <c r="V37">
        <f t="shared" si="5"/>
        <v>0</v>
      </c>
      <c r="W37">
        <f t="shared" si="6"/>
        <v>0</v>
      </c>
      <c r="X37">
        <f t="shared" si="7"/>
        <v>0</v>
      </c>
      <c r="Y37">
        <f t="shared" si="8"/>
        <v>0</v>
      </c>
      <c r="Z37">
        <f t="shared" si="9"/>
        <v>0</v>
      </c>
      <c r="BD37" s="20"/>
      <c r="BE37" s="21">
        <v>1750000</v>
      </c>
      <c r="BF37" s="26">
        <f aca="true" t="shared" si="32" ref="BF37:BY37">((BF34-BF38)*(1/4))+BF38</f>
        <v>0.0113525</v>
      </c>
      <c r="BG37" s="26">
        <f t="shared" si="32"/>
        <v>0.0113525</v>
      </c>
      <c r="BH37" s="26">
        <f t="shared" si="32"/>
        <v>0.011449999999999998</v>
      </c>
      <c r="BI37" s="26">
        <f t="shared" si="32"/>
        <v>0.01261</v>
      </c>
      <c r="BJ37" s="26">
        <f t="shared" si="32"/>
        <v>0.013354999999999999</v>
      </c>
      <c r="BK37" s="26">
        <f t="shared" si="32"/>
        <v>0.0146175</v>
      </c>
      <c r="BL37" s="26">
        <f t="shared" si="32"/>
        <v>0.01642</v>
      </c>
      <c r="BM37" s="26">
        <f t="shared" si="32"/>
        <v>0.017705</v>
      </c>
      <c r="BN37" s="26">
        <f t="shared" si="32"/>
        <v>0.01892</v>
      </c>
      <c r="BO37" s="26">
        <f t="shared" si="32"/>
        <v>0.019555</v>
      </c>
      <c r="BP37" s="26">
        <f t="shared" si="32"/>
        <v>0.023445</v>
      </c>
      <c r="BQ37" s="26">
        <f t="shared" si="32"/>
        <v>0.0283975</v>
      </c>
      <c r="BR37" s="26">
        <f t="shared" si="32"/>
        <v>0.031782500000000005</v>
      </c>
      <c r="BS37" s="26">
        <f t="shared" si="32"/>
        <v>0.0358425</v>
      </c>
      <c r="BT37" s="26">
        <f t="shared" si="32"/>
        <v>0.0376175</v>
      </c>
      <c r="BU37" s="26">
        <f t="shared" si="32"/>
        <v>0.044102499999999996</v>
      </c>
      <c r="BV37" s="26">
        <f t="shared" si="32"/>
        <v>0.049280000000000004</v>
      </c>
      <c r="BW37" s="26">
        <f t="shared" si="32"/>
        <v>0.05772</v>
      </c>
      <c r="BX37" s="26">
        <f t="shared" si="32"/>
        <v>0.0652175</v>
      </c>
      <c r="BY37" s="27">
        <f t="shared" si="32"/>
        <v>0.072405</v>
      </c>
    </row>
    <row r="38" spans="2:77" ht="12.75">
      <c r="B38" s="18">
        <f t="shared" si="24"/>
        <v>0.42000000000000015</v>
      </c>
      <c r="C38" s="19">
        <f>C42+((C24-C42)/18)*4</f>
        <v>27.36311111111111</v>
      </c>
      <c r="E38" s="18">
        <f t="shared" si="25"/>
        <v>0.42000000000000015</v>
      </c>
      <c r="F38" s="19">
        <f>F42+((F24-F42)/18)*4</f>
        <v>90.32677777777778</v>
      </c>
      <c r="H38">
        <f t="shared" si="12"/>
        <v>0</v>
      </c>
      <c r="I38">
        <f t="shared" si="12"/>
        <v>0</v>
      </c>
      <c r="J38">
        <f t="shared" si="17"/>
        <v>0</v>
      </c>
      <c r="K38">
        <f t="shared" si="18"/>
        <v>0</v>
      </c>
      <c r="L38">
        <f t="shared" si="19"/>
        <v>0</v>
      </c>
      <c r="M38">
        <f t="shared" si="20"/>
        <v>0</v>
      </c>
      <c r="N38">
        <f t="shared" si="21"/>
        <v>0</v>
      </c>
      <c r="O38">
        <f t="shared" si="22"/>
        <v>0</v>
      </c>
      <c r="P38">
        <f t="shared" si="23"/>
        <v>0</v>
      </c>
      <c r="R38">
        <f t="shared" si="23"/>
        <v>0</v>
      </c>
      <c r="S38">
        <f t="shared" si="2"/>
        <v>0</v>
      </c>
      <c r="T38">
        <f t="shared" si="3"/>
        <v>0</v>
      </c>
      <c r="U38">
        <f t="shared" si="4"/>
        <v>0</v>
      </c>
      <c r="V38">
        <f t="shared" si="5"/>
        <v>0</v>
      </c>
      <c r="W38">
        <f t="shared" si="6"/>
        <v>0</v>
      </c>
      <c r="X38">
        <f t="shared" si="7"/>
        <v>0</v>
      </c>
      <c r="Y38">
        <f t="shared" si="8"/>
        <v>0</v>
      </c>
      <c r="Z38">
        <f t="shared" si="9"/>
        <v>0</v>
      </c>
      <c r="BD38" s="20"/>
      <c r="BE38" s="21">
        <f aca="true" t="shared" si="33" ref="BE38:BE44">BE28*10</f>
        <v>2000000</v>
      </c>
      <c r="BF38" s="22">
        <v>0.01113</v>
      </c>
      <c r="BG38" s="22">
        <v>0.01113</v>
      </c>
      <c r="BH38" s="22">
        <v>0.01126</v>
      </c>
      <c r="BI38" s="22">
        <v>0.01249</v>
      </c>
      <c r="BJ38" s="25">
        <v>0.01325</v>
      </c>
      <c r="BK38" s="25">
        <v>0.01455</v>
      </c>
      <c r="BL38" s="25">
        <v>0.01636</v>
      </c>
      <c r="BM38" s="25">
        <v>0.01766</v>
      </c>
      <c r="BN38" s="25">
        <v>0.01889</v>
      </c>
      <c r="BO38" s="25">
        <v>0.01952</v>
      </c>
      <c r="BP38" s="22">
        <v>0.02343</v>
      </c>
      <c r="BQ38" s="22">
        <v>0.02838</v>
      </c>
      <c r="BR38" s="25">
        <v>0.03178</v>
      </c>
      <c r="BS38" s="22">
        <v>0.03584</v>
      </c>
      <c r="BT38" s="22">
        <v>0.03761</v>
      </c>
      <c r="BU38" s="25">
        <v>0.04409</v>
      </c>
      <c r="BV38" s="25">
        <v>0.04927</v>
      </c>
      <c r="BW38" s="25">
        <v>0.05772</v>
      </c>
      <c r="BX38" s="22">
        <v>0.06522</v>
      </c>
      <c r="BY38" s="23">
        <v>0.0724</v>
      </c>
    </row>
    <row r="39" spans="2:77" ht="12.75">
      <c r="B39" s="18">
        <f t="shared" si="24"/>
        <v>0.43000000000000016</v>
      </c>
      <c r="C39" s="19">
        <f>C42+((C24-C42)/18)*3</f>
        <v>26.878833333333333</v>
      </c>
      <c r="E39" s="18">
        <f t="shared" si="25"/>
        <v>0.43000000000000016</v>
      </c>
      <c r="F39" s="19">
        <f>F42+((F24-F42)/18)*3</f>
        <v>84.98033333333333</v>
      </c>
      <c r="H39">
        <f t="shared" si="12"/>
        <v>0</v>
      </c>
      <c r="I39">
        <f t="shared" si="12"/>
        <v>0</v>
      </c>
      <c r="J39">
        <f t="shared" si="17"/>
        <v>0</v>
      </c>
      <c r="K39">
        <f t="shared" si="18"/>
        <v>0</v>
      </c>
      <c r="L39">
        <f t="shared" si="19"/>
        <v>0</v>
      </c>
      <c r="M39">
        <f t="shared" si="20"/>
        <v>0</v>
      </c>
      <c r="N39">
        <f t="shared" si="21"/>
        <v>0</v>
      </c>
      <c r="O39">
        <f t="shared" si="22"/>
        <v>0</v>
      </c>
      <c r="P39">
        <f t="shared" si="23"/>
        <v>0</v>
      </c>
      <c r="R39">
        <f t="shared" si="23"/>
        <v>0</v>
      </c>
      <c r="S39">
        <f t="shared" si="2"/>
        <v>0</v>
      </c>
      <c r="T39">
        <f t="shared" si="3"/>
        <v>0</v>
      </c>
      <c r="U39">
        <f t="shared" si="4"/>
        <v>0</v>
      </c>
      <c r="V39">
        <f t="shared" si="5"/>
        <v>0</v>
      </c>
      <c r="W39">
        <f t="shared" si="6"/>
        <v>0</v>
      </c>
      <c r="X39">
        <f t="shared" si="7"/>
        <v>0</v>
      </c>
      <c r="Y39">
        <f t="shared" si="8"/>
        <v>0</v>
      </c>
      <c r="Z39">
        <f t="shared" si="9"/>
        <v>0</v>
      </c>
      <c r="BD39" s="20"/>
      <c r="BE39" s="21">
        <f t="shared" si="33"/>
        <v>3000000</v>
      </c>
      <c r="BF39" s="22">
        <v>0.01031</v>
      </c>
      <c r="BG39" s="22">
        <v>0.0104</v>
      </c>
      <c r="BH39" s="22">
        <v>0.01066</v>
      </c>
      <c r="BI39" s="22">
        <v>0.01208</v>
      </c>
      <c r="BJ39" s="22">
        <v>0.01292</v>
      </c>
      <c r="BK39" s="22">
        <v>0.01434</v>
      </c>
      <c r="BL39" s="22">
        <v>0.01613</v>
      </c>
      <c r="BM39" s="22">
        <v>0.01749</v>
      </c>
      <c r="BN39" s="25">
        <v>0.01878</v>
      </c>
      <c r="BO39" s="25">
        <v>0.01949</v>
      </c>
      <c r="BP39" s="22">
        <v>0.02343</v>
      </c>
      <c r="BQ39" s="22">
        <v>0.02838</v>
      </c>
      <c r="BR39" s="25">
        <v>0.03178</v>
      </c>
      <c r="BS39" s="22">
        <v>0.03583</v>
      </c>
      <c r="BT39" s="22">
        <v>0.0376</v>
      </c>
      <c r="BU39" s="25">
        <v>0.0441</v>
      </c>
      <c r="BV39" s="22">
        <v>0.04925</v>
      </c>
      <c r="BW39" s="22">
        <v>0.05772</v>
      </c>
      <c r="BX39" s="22">
        <v>0.06521</v>
      </c>
      <c r="BY39" s="23">
        <v>0.07239</v>
      </c>
    </row>
    <row r="40" spans="2:77" ht="12.75">
      <c r="B40" s="18">
        <f t="shared" si="24"/>
        <v>0.44000000000000017</v>
      </c>
      <c r="C40" s="19">
        <f>C42+((C24-C42)/18)*2</f>
        <v>26.394555555555556</v>
      </c>
      <c r="E40" s="18">
        <f t="shared" si="25"/>
        <v>0.44000000000000017</v>
      </c>
      <c r="F40" s="19">
        <f>F42+((F24-F42)/18)*2</f>
        <v>79.63388888888889</v>
      </c>
      <c r="H40">
        <f t="shared" si="12"/>
        <v>0</v>
      </c>
      <c r="I40">
        <f t="shared" si="12"/>
        <v>0</v>
      </c>
      <c r="J40">
        <f t="shared" si="17"/>
        <v>0</v>
      </c>
      <c r="K40">
        <f t="shared" si="18"/>
        <v>0</v>
      </c>
      <c r="L40">
        <f t="shared" si="19"/>
        <v>0</v>
      </c>
      <c r="M40">
        <f t="shared" si="20"/>
        <v>0</v>
      </c>
      <c r="N40">
        <f t="shared" si="21"/>
        <v>0</v>
      </c>
      <c r="O40">
        <f t="shared" si="22"/>
        <v>0</v>
      </c>
      <c r="P40">
        <f t="shared" si="23"/>
        <v>0</v>
      </c>
      <c r="R40">
        <f t="shared" si="23"/>
        <v>0</v>
      </c>
      <c r="S40">
        <f t="shared" si="2"/>
        <v>0</v>
      </c>
      <c r="T40">
        <f t="shared" si="3"/>
        <v>0</v>
      </c>
      <c r="U40">
        <f t="shared" si="4"/>
        <v>0</v>
      </c>
      <c r="V40">
        <f t="shared" si="5"/>
        <v>0</v>
      </c>
      <c r="W40">
        <f t="shared" si="6"/>
        <v>0</v>
      </c>
      <c r="X40">
        <f t="shared" si="7"/>
        <v>0</v>
      </c>
      <c r="Y40">
        <f t="shared" si="8"/>
        <v>0</v>
      </c>
      <c r="Z40">
        <f t="shared" si="9"/>
        <v>0</v>
      </c>
      <c r="BD40" s="20"/>
      <c r="BE40" s="21">
        <f t="shared" si="33"/>
        <v>4000000</v>
      </c>
      <c r="BF40" s="22">
        <v>0.00979</v>
      </c>
      <c r="BG40" s="22">
        <v>0.00992</v>
      </c>
      <c r="BH40" s="22">
        <v>0.01022</v>
      </c>
      <c r="BI40" s="22">
        <v>0.0118</v>
      </c>
      <c r="BJ40" s="22">
        <v>0.01275</v>
      </c>
      <c r="BK40" s="22">
        <v>0.01422</v>
      </c>
      <c r="BL40" s="22">
        <v>0.01597</v>
      </c>
      <c r="BM40" s="22">
        <v>0.01748</v>
      </c>
      <c r="BN40" s="25">
        <v>0.01876</v>
      </c>
      <c r="BO40" s="25">
        <v>0.01949</v>
      </c>
      <c r="BP40" s="22">
        <v>0.02343</v>
      </c>
      <c r="BQ40" s="22">
        <v>0.02838</v>
      </c>
      <c r="BR40" s="25">
        <v>0.03178</v>
      </c>
      <c r="BS40" s="22">
        <v>0.03582</v>
      </c>
      <c r="BT40" s="22">
        <v>0.0376</v>
      </c>
      <c r="BU40" s="25">
        <v>0.0441</v>
      </c>
      <c r="BV40" s="22">
        <v>0.04925</v>
      </c>
      <c r="BW40" s="22">
        <v>0.05772</v>
      </c>
      <c r="BX40" s="22">
        <v>0.06521</v>
      </c>
      <c r="BY40" s="23">
        <v>0.07239</v>
      </c>
    </row>
    <row r="41" spans="2:77" ht="12.75">
      <c r="B41" s="18">
        <f t="shared" si="24"/>
        <v>0.4500000000000002</v>
      </c>
      <c r="C41" s="19">
        <f>C42+((C24-C42)/18)*1</f>
        <v>25.910277777777775</v>
      </c>
      <c r="E41" s="18">
        <f t="shared" si="25"/>
        <v>0.4500000000000002</v>
      </c>
      <c r="F41" s="19">
        <f>F42+((F24-F42)/18)*1</f>
        <v>74.28744444444445</v>
      </c>
      <c r="H41">
        <f t="shared" si="12"/>
        <v>0</v>
      </c>
      <c r="I41">
        <f t="shared" si="12"/>
        <v>0</v>
      </c>
      <c r="J41">
        <f t="shared" si="17"/>
        <v>0</v>
      </c>
      <c r="K41">
        <f t="shared" si="18"/>
        <v>0</v>
      </c>
      <c r="L41">
        <f t="shared" si="19"/>
        <v>0</v>
      </c>
      <c r="M41">
        <f t="shared" si="20"/>
        <v>0</v>
      </c>
      <c r="N41">
        <f t="shared" si="21"/>
        <v>0</v>
      </c>
      <c r="O41">
        <f t="shared" si="22"/>
        <v>0</v>
      </c>
      <c r="P41">
        <f t="shared" si="23"/>
        <v>0</v>
      </c>
      <c r="R41">
        <f t="shared" si="23"/>
        <v>0</v>
      </c>
      <c r="S41">
        <f t="shared" si="2"/>
        <v>0</v>
      </c>
      <c r="T41">
        <f t="shared" si="3"/>
        <v>0</v>
      </c>
      <c r="U41">
        <f t="shared" si="4"/>
        <v>0</v>
      </c>
      <c r="V41">
        <f t="shared" si="5"/>
        <v>0</v>
      </c>
      <c r="W41">
        <f t="shared" si="6"/>
        <v>0</v>
      </c>
      <c r="X41">
        <f t="shared" si="7"/>
        <v>0</v>
      </c>
      <c r="Y41">
        <f t="shared" si="8"/>
        <v>0</v>
      </c>
      <c r="Z41">
        <f t="shared" si="9"/>
        <v>0</v>
      </c>
      <c r="BD41" s="20"/>
      <c r="BE41" s="21">
        <f t="shared" si="33"/>
        <v>5000000</v>
      </c>
      <c r="BF41" s="22">
        <v>0.00949</v>
      </c>
      <c r="BG41" s="22">
        <v>0.00966</v>
      </c>
      <c r="BH41" s="22">
        <v>0.00994</v>
      </c>
      <c r="BI41" s="22">
        <v>0.01164</v>
      </c>
      <c r="BJ41" s="22">
        <v>0.01262</v>
      </c>
      <c r="BK41" s="22">
        <v>0.01413</v>
      </c>
      <c r="BL41" s="22">
        <v>0.01592</v>
      </c>
      <c r="BM41" s="22">
        <v>0.01747</v>
      </c>
      <c r="BN41" s="25">
        <v>0.01875</v>
      </c>
      <c r="BO41" s="25">
        <v>0.01948</v>
      </c>
      <c r="BP41" s="25">
        <v>0.02342</v>
      </c>
      <c r="BQ41" s="22">
        <v>0.02838</v>
      </c>
      <c r="BR41" s="25">
        <v>0.03178</v>
      </c>
      <c r="BS41" s="22">
        <v>0.03582</v>
      </c>
      <c r="BT41" s="22">
        <v>0.0376</v>
      </c>
      <c r="BU41" s="25">
        <v>0.0441</v>
      </c>
      <c r="BV41" s="22">
        <v>0.04925</v>
      </c>
      <c r="BW41" s="22">
        <v>0.05772</v>
      </c>
      <c r="BX41" s="22">
        <v>0.0652</v>
      </c>
      <c r="BY41" s="23">
        <v>0.07238</v>
      </c>
    </row>
    <row r="42" spans="2:77" ht="12.75">
      <c r="B42" s="18">
        <v>0.46</v>
      </c>
      <c r="C42" s="19">
        <v>25.426</v>
      </c>
      <c r="E42" s="18">
        <v>0.46</v>
      </c>
      <c r="F42" s="19">
        <v>68.941</v>
      </c>
      <c r="H42">
        <f t="shared" si="12"/>
        <v>0</v>
      </c>
      <c r="I42">
        <f t="shared" si="12"/>
        <v>0</v>
      </c>
      <c r="J42">
        <f t="shared" si="17"/>
        <v>0</v>
      </c>
      <c r="K42">
        <f t="shared" si="18"/>
        <v>0</v>
      </c>
      <c r="L42">
        <f t="shared" si="19"/>
        <v>0</v>
      </c>
      <c r="M42">
        <f t="shared" si="20"/>
        <v>0</v>
      </c>
      <c r="N42">
        <f t="shared" si="21"/>
        <v>0</v>
      </c>
      <c r="O42">
        <f t="shared" si="22"/>
        <v>0</v>
      </c>
      <c r="P42">
        <f t="shared" si="23"/>
        <v>0</v>
      </c>
      <c r="R42">
        <f t="shared" si="23"/>
        <v>0</v>
      </c>
      <c r="S42">
        <f t="shared" si="2"/>
        <v>0</v>
      </c>
      <c r="T42">
        <f t="shared" si="3"/>
        <v>0</v>
      </c>
      <c r="U42">
        <f t="shared" si="4"/>
        <v>0</v>
      </c>
      <c r="V42">
        <f t="shared" si="5"/>
        <v>0</v>
      </c>
      <c r="W42">
        <f t="shared" si="6"/>
        <v>0</v>
      </c>
      <c r="X42">
        <f t="shared" si="7"/>
        <v>0</v>
      </c>
      <c r="Y42">
        <f t="shared" si="8"/>
        <v>0</v>
      </c>
      <c r="Z42">
        <f t="shared" si="9"/>
        <v>0</v>
      </c>
      <c r="BD42" s="20"/>
      <c r="BE42" s="21">
        <f t="shared" si="33"/>
        <v>6000000</v>
      </c>
      <c r="BF42" s="22">
        <v>0.00924</v>
      </c>
      <c r="BG42" s="22">
        <v>0.00944</v>
      </c>
      <c r="BH42" s="22">
        <v>0.00976</v>
      </c>
      <c r="BI42" s="22">
        <v>0.01151</v>
      </c>
      <c r="BJ42" s="22">
        <v>0.01254</v>
      </c>
      <c r="BK42" s="22">
        <v>0.01407</v>
      </c>
      <c r="BL42" s="22">
        <v>0.01589</v>
      </c>
      <c r="BM42" s="22">
        <v>0.01747</v>
      </c>
      <c r="BN42" s="25">
        <v>0.01875</v>
      </c>
      <c r="BO42" s="25">
        <v>0.01948</v>
      </c>
      <c r="BP42" s="25">
        <v>0.02342</v>
      </c>
      <c r="BQ42" s="22">
        <v>0.02838</v>
      </c>
      <c r="BR42" s="25">
        <v>0.03177</v>
      </c>
      <c r="BS42" s="22">
        <v>0.03581</v>
      </c>
      <c r="BT42" s="22">
        <v>0.0376</v>
      </c>
      <c r="BU42" s="25">
        <v>0.0441</v>
      </c>
      <c r="BV42" s="22">
        <v>0.04925</v>
      </c>
      <c r="BW42" s="22">
        <v>0.05772</v>
      </c>
      <c r="BX42" s="22">
        <v>0.0652</v>
      </c>
      <c r="BY42" s="23">
        <v>0.07237</v>
      </c>
    </row>
    <row r="43" spans="2:77" ht="12.75">
      <c r="B43" s="18">
        <f aca="true" t="shared" si="34" ref="B43:B59">B42+0.01</f>
        <v>0.47000000000000003</v>
      </c>
      <c r="C43" s="19">
        <f>C60+((C42-C60)/18)*17</f>
        <v>25.03061111111111</v>
      </c>
      <c r="E43" s="18">
        <f aca="true" t="shared" si="35" ref="E43:E59">E42+0.01</f>
        <v>0.47000000000000003</v>
      </c>
      <c r="F43" s="19">
        <f>F60+((F42-F60)/18)*17</f>
        <v>67.95461111111112</v>
      </c>
      <c r="H43">
        <f t="shared" si="12"/>
        <v>0</v>
      </c>
      <c r="I43">
        <f t="shared" si="12"/>
        <v>0</v>
      </c>
      <c r="J43">
        <f t="shared" si="17"/>
        <v>0</v>
      </c>
      <c r="K43">
        <f t="shared" si="18"/>
        <v>0</v>
      </c>
      <c r="L43">
        <f t="shared" si="19"/>
        <v>0</v>
      </c>
      <c r="M43">
        <f t="shared" si="20"/>
        <v>0</v>
      </c>
      <c r="N43">
        <f t="shared" si="21"/>
        <v>0</v>
      </c>
      <c r="O43">
        <f t="shared" si="22"/>
        <v>0</v>
      </c>
      <c r="P43">
        <f t="shared" si="23"/>
        <v>0</v>
      </c>
      <c r="R43">
        <f t="shared" si="23"/>
        <v>0</v>
      </c>
      <c r="S43">
        <f t="shared" si="2"/>
        <v>0</v>
      </c>
      <c r="T43">
        <f t="shared" si="3"/>
        <v>0</v>
      </c>
      <c r="U43">
        <f t="shared" si="4"/>
        <v>0</v>
      </c>
      <c r="V43">
        <f t="shared" si="5"/>
        <v>0</v>
      </c>
      <c r="W43">
        <f t="shared" si="6"/>
        <v>0</v>
      </c>
      <c r="X43">
        <f t="shared" si="7"/>
        <v>0</v>
      </c>
      <c r="Y43">
        <f t="shared" si="8"/>
        <v>0</v>
      </c>
      <c r="Z43">
        <f t="shared" si="9"/>
        <v>0</v>
      </c>
      <c r="BD43" s="20"/>
      <c r="BE43" s="21">
        <f t="shared" si="33"/>
        <v>8000000</v>
      </c>
      <c r="BF43" s="22">
        <v>0.00885</v>
      </c>
      <c r="BG43" s="22">
        <v>0.00909</v>
      </c>
      <c r="BH43" s="22">
        <v>0.00951</v>
      </c>
      <c r="BI43" s="22">
        <v>0.01129</v>
      </c>
      <c r="BJ43" s="22">
        <v>0.01243</v>
      </c>
      <c r="BK43" s="22">
        <v>0.01398</v>
      </c>
      <c r="BL43" s="22">
        <v>0.01584</v>
      </c>
      <c r="BM43" s="22">
        <v>0.01746</v>
      </c>
      <c r="BN43" s="25">
        <v>0.01874</v>
      </c>
      <c r="BO43" s="25">
        <v>0.01948</v>
      </c>
      <c r="BP43" s="25">
        <v>0.02342</v>
      </c>
      <c r="BQ43" s="22">
        <v>0.02838</v>
      </c>
      <c r="BR43" s="25">
        <v>0.03177</v>
      </c>
      <c r="BS43" s="22">
        <v>0.0358</v>
      </c>
      <c r="BT43" s="22">
        <v>0.0376</v>
      </c>
      <c r="BU43" s="25">
        <v>0.0441</v>
      </c>
      <c r="BV43" s="22">
        <v>0.04925</v>
      </c>
      <c r="BW43" s="22">
        <v>0.05772</v>
      </c>
      <c r="BX43" s="22">
        <v>0.06519</v>
      </c>
      <c r="BY43" s="23">
        <v>0.07236</v>
      </c>
    </row>
    <row r="44" spans="2:77" ht="12.75">
      <c r="B44" s="18">
        <f t="shared" si="34"/>
        <v>0.48000000000000004</v>
      </c>
      <c r="C44" s="19">
        <f>C60+((C42-C60)/18)*16</f>
        <v>24.63522222222222</v>
      </c>
      <c r="E44" s="18">
        <f t="shared" si="35"/>
        <v>0.48000000000000004</v>
      </c>
      <c r="F44" s="19">
        <f>F60+((F42-F60)/18)*16</f>
        <v>66.96822222222222</v>
      </c>
      <c r="H44">
        <f t="shared" si="12"/>
        <v>0</v>
      </c>
      <c r="I44">
        <f t="shared" si="12"/>
        <v>0</v>
      </c>
      <c r="J44">
        <f t="shared" si="17"/>
        <v>0</v>
      </c>
      <c r="K44">
        <f t="shared" si="18"/>
        <v>0</v>
      </c>
      <c r="L44">
        <f t="shared" si="19"/>
        <v>0</v>
      </c>
      <c r="M44">
        <f t="shared" si="20"/>
        <v>0</v>
      </c>
      <c r="N44">
        <f t="shared" si="21"/>
        <v>0</v>
      </c>
      <c r="O44">
        <f t="shared" si="22"/>
        <v>0</v>
      </c>
      <c r="P44">
        <f t="shared" si="23"/>
        <v>0</v>
      </c>
      <c r="R44">
        <f t="shared" si="23"/>
        <v>0</v>
      </c>
      <c r="S44">
        <f t="shared" si="2"/>
        <v>0</v>
      </c>
      <c r="T44">
        <f t="shared" si="3"/>
        <v>0</v>
      </c>
      <c r="U44">
        <f t="shared" si="4"/>
        <v>0</v>
      </c>
      <c r="V44">
        <f t="shared" si="5"/>
        <v>0</v>
      </c>
      <c r="W44">
        <f t="shared" si="6"/>
        <v>0</v>
      </c>
      <c r="X44">
        <f t="shared" si="7"/>
        <v>0</v>
      </c>
      <c r="Y44">
        <f t="shared" si="8"/>
        <v>0</v>
      </c>
      <c r="Z44">
        <f t="shared" si="9"/>
        <v>0</v>
      </c>
      <c r="BD44" s="20"/>
      <c r="BE44" s="21">
        <f t="shared" si="33"/>
        <v>10000000</v>
      </c>
      <c r="BF44" s="22">
        <v>0.00824</v>
      </c>
      <c r="BG44" s="22">
        <v>0.00855</v>
      </c>
      <c r="BH44" s="22">
        <v>0.00913</v>
      </c>
      <c r="BI44" s="22">
        <v>0.01103</v>
      </c>
      <c r="BJ44" s="22">
        <v>0.01229</v>
      </c>
      <c r="BK44" s="22">
        <v>0.01394</v>
      </c>
      <c r="BL44" s="22">
        <v>0.01576</v>
      </c>
      <c r="BM44" s="22">
        <v>0.01745</v>
      </c>
      <c r="BN44" s="25">
        <v>0.01873</v>
      </c>
      <c r="BO44" s="25">
        <v>0.01948</v>
      </c>
      <c r="BP44" s="25">
        <v>0.02342</v>
      </c>
      <c r="BQ44" s="22">
        <v>0.02838</v>
      </c>
      <c r="BR44" s="25">
        <v>0.03176</v>
      </c>
      <c r="BS44" s="22">
        <v>0.0358</v>
      </c>
      <c r="BT44" s="22">
        <v>0.0376</v>
      </c>
      <c r="BU44" s="25">
        <v>0.0441</v>
      </c>
      <c r="BV44" s="22">
        <v>0.04925</v>
      </c>
      <c r="BW44" s="22">
        <v>0.05772</v>
      </c>
      <c r="BX44" s="22">
        <v>0.06518</v>
      </c>
      <c r="BY44" s="23">
        <v>0.07236</v>
      </c>
    </row>
    <row r="45" spans="2:77" ht="12.75">
      <c r="B45" s="18">
        <f t="shared" si="34"/>
        <v>0.49000000000000005</v>
      </c>
      <c r="C45" s="19">
        <f>C60+((C42-C60)/18)*15</f>
        <v>24.239833333333333</v>
      </c>
      <c r="E45" s="18">
        <f t="shared" si="35"/>
        <v>0.49000000000000005</v>
      </c>
      <c r="F45" s="19">
        <f>F60+((F42-F60)/18)*15</f>
        <v>65.98183333333333</v>
      </c>
      <c r="H45">
        <f t="shared" si="12"/>
        <v>0</v>
      </c>
      <c r="I45">
        <f t="shared" si="12"/>
        <v>0</v>
      </c>
      <c r="J45">
        <f t="shared" si="17"/>
        <v>0</v>
      </c>
      <c r="K45">
        <f t="shared" si="18"/>
        <v>0</v>
      </c>
      <c r="L45">
        <f t="shared" si="19"/>
        <v>0</v>
      </c>
      <c r="M45">
        <f t="shared" si="20"/>
        <v>0</v>
      </c>
      <c r="N45">
        <f t="shared" si="21"/>
        <v>0</v>
      </c>
      <c r="O45">
        <f t="shared" si="22"/>
        <v>0</v>
      </c>
      <c r="P45">
        <f t="shared" si="23"/>
        <v>0</v>
      </c>
      <c r="R45">
        <f t="shared" si="23"/>
        <v>0</v>
      </c>
      <c r="S45">
        <f t="shared" si="2"/>
        <v>0</v>
      </c>
      <c r="T45">
        <f t="shared" si="3"/>
        <v>0</v>
      </c>
      <c r="U45">
        <f t="shared" si="4"/>
        <v>0</v>
      </c>
      <c r="V45">
        <f t="shared" si="5"/>
        <v>0</v>
      </c>
      <c r="W45">
        <f t="shared" si="6"/>
        <v>0</v>
      </c>
      <c r="X45">
        <f t="shared" si="7"/>
        <v>0</v>
      </c>
      <c r="Y45">
        <f t="shared" si="8"/>
        <v>0</v>
      </c>
      <c r="Z45">
        <f t="shared" si="9"/>
        <v>0</v>
      </c>
      <c r="BD45" s="20"/>
      <c r="BE45" s="21">
        <f aca="true" t="shared" si="36" ref="BE45:BE51">BE38*10</f>
        <v>20000000</v>
      </c>
      <c r="BF45" s="22"/>
      <c r="BG45" s="22">
        <v>0.00805</v>
      </c>
      <c r="BH45" s="22">
        <v>0.00872</v>
      </c>
      <c r="BI45" s="22">
        <v>0.01082</v>
      </c>
      <c r="BJ45" s="22">
        <v>0.01224</v>
      </c>
      <c r="BK45" s="22">
        <v>0.01391</v>
      </c>
      <c r="BL45" s="22">
        <v>0.01574</v>
      </c>
      <c r="BM45" s="22">
        <v>0.01743</v>
      </c>
      <c r="BN45" s="25">
        <v>0.01872</v>
      </c>
      <c r="BO45" s="25">
        <v>0.01948</v>
      </c>
      <c r="BP45" s="25">
        <v>0.02342</v>
      </c>
      <c r="BQ45" s="22">
        <v>0.02838</v>
      </c>
      <c r="BR45" s="25">
        <v>0.03176</v>
      </c>
      <c r="BS45" s="22">
        <v>0.0358</v>
      </c>
      <c r="BT45" s="25">
        <v>0.0376</v>
      </c>
      <c r="BU45" s="25">
        <v>0.0441</v>
      </c>
      <c r="BV45" s="22">
        <v>0.04918</v>
      </c>
      <c r="BW45" s="22">
        <v>0.05772</v>
      </c>
      <c r="BX45" s="22">
        <v>0.06518</v>
      </c>
      <c r="BY45" s="23">
        <v>0.07236</v>
      </c>
    </row>
    <row r="46" spans="2:77" ht="12.75">
      <c r="B46" s="18">
        <f t="shared" si="34"/>
        <v>0.5</v>
      </c>
      <c r="C46" s="19">
        <f>C60+((C42-C60)/18)*14</f>
        <v>23.84444444444444</v>
      </c>
      <c r="E46" s="18">
        <f t="shared" si="35"/>
        <v>0.5</v>
      </c>
      <c r="F46" s="19">
        <f>F60+((F42-F60)/18)*14</f>
        <v>64.99544444444444</v>
      </c>
      <c r="H46">
        <f t="shared" si="12"/>
        <v>0</v>
      </c>
      <c r="I46">
        <f t="shared" si="12"/>
        <v>0</v>
      </c>
      <c r="J46">
        <f t="shared" si="17"/>
        <v>0</v>
      </c>
      <c r="K46">
        <f t="shared" si="18"/>
        <v>0</v>
      </c>
      <c r="L46">
        <f t="shared" si="19"/>
        <v>0</v>
      </c>
      <c r="M46">
        <f t="shared" si="20"/>
        <v>0</v>
      </c>
      <c r="N46">
        <f t="shared" si="21"/>
        <v>0</v>
      </c>
      <c r="O46">
        <f t="shared" si="22"/>
        <v>0</v>
      </c>
      <c r="P46">
        <f t="shared" si="23"/>
        <v>0</v>
      </c>
      <c r="R46">
        <f t="shared" si="23"/>
        <v>0</v>
      </c>
      <c r="S46">
        <f t="shared" si="2"/>
        <v>0</v>
      </c>
      <c r="T46">
        <f t="shared" si="3"/>
        <v>0</v>
      </c>
      <c r="U46">
        <f t="shared" si="4"/>
        <v>0</v>
      </c>
      <c r="V46">
        <f t="shared" si="5"/>
        <v>0</v>
      </c>
      <c r="W46">
        <f t="shared" si="6"/>
        <v>0</v>
      </c>
      <c r="X46">
        <f t="shared" si="7"/>
        <v>0</v>
      </c>
      <c r="Y46">
        <f t="shared" si="8"/>
        <v>0</v>
      </c>
      <c r="Z46">
        <f t="shared" si="9"/>
        <v>0</v>
      </c>
      <c r="BD46" s="20"/>
      <c r="BE46" s="21">
        <f t="shared" si="36"/>
        <v>30000000</v>
      </c>
      <c r="BF46" s="22"/>
      <c r="BG46" s="22"/>
      <c r="BH46" s="22">
        <v>0.00853</v>
      </c>
      <c r="BI46" s="22">
        <v>0.01074</v>
      </c>
      <c r="BJ46" s="22">
        <v>0.01223</v>
      </c>
      <c r="BK46" s="22">
        <v>0.01389</v>
      </c>
      <c r="BL46" s="22">
        <v>0.01573</v>
      </c>
      <c r="BM46" s="22">
        <v>0.01741</v>
      </c>
      <c r="BN46" s="25">
        <v>0.01871</v>
      </c>
      <c r="BO46" s="25">
        <v>0.01949</v>
      </c>
      <c r="BP46" s="25">
        <v>0.02342</v>
      </c>
      <c r="BQ46" s="22">
        <v>0.02838</v>
      </c>
      <c r="BR46" s="25">
        <v>0.03176</v>
      </c>
      <c r="BS46" s="22">
        <v>0.03581</v>
      </c>
      <c r="BT46" s="25">
        <v>0.0376</v>
      </c>
      <c r="BU46" s="25">
        <v>0.0441</v>
      </c>
      <c r="BV46" s="22">
        <v>0.04914</v>
      </c>
      <c r="BW46" s="22">
        <v>0.05772</v>
      </c>
      <c r="BX46" s="22">
        <v>0.06518</v>
      </c>
      <c r="BY46" s="23">
        <v>0.07236</v>
      </c>
    </row>
    <row r="47" spans="2:77" ht="12.75">
      <c r="B47" s="18">
        <f t="shared" si="34"/>
        <v>0.51</v>
      </c>
      <c r="C47" s="19">
        <f>C60+((C42-C60)/18)*13</f>
        <v>23.449055555555553</v>
      </c>
      <c r="E47" s="18">
        <f t="shared" si="35"/>
        <v>0.51</v>
      </c>
      <c r="F47" s="19">
        <f>F60+((F42-F60)/18)*13</f>
        <v>64.00905555555556</v>
      </c>
      <c r="H47">
        <f t="shared" si="12"/>
        <v>0</v>
      </c>
      <c r="I47">
        <f t="shared" si="12"/>
        <v>0</v>
      </c>
      <c r="J47">
        <f t="shared" si="17"/>
        <v>0</v>
      </c>
      <c r="K47">
        <f t="shared" si="18"/>
        <v>0</v>
      </c>
      <c r="L47">
        <f t="shared" si="19"/>
        <v>0</v>
      </c>
      <c r="M47">
        <f t="shared" si="20"/>
        <v>0</v>
      </c>
      <c r="N47">
        <f t="shared" si="21"/>
        <v>0</v>
      </c>
      <c r="O47">
        <f t="shared" si="22"/>
        <v>0</v>
      </c>
      <c r="P47">
        <f t="shared" si="23"/>
        <v>0</v>
      </c>
      <c r="R47">
        <f t="shared" si="23"/>
        <v>0</v>
      </c>
      <c r="S47">
        <f t="shared" si="2"/>
        <v>0</v>
      </c>
      <c r="T47">
        <f t="shared" si="3"/>
        <v>0</v>
      </c>
      <c r="U47">
        <f t="shared" si="4"/>
        <v>0</v>
      </c>
      <c r="V47">
        <f t="shared" si="5"/>
        <v>0</v>
      </c>
      <c r="W47">
        <f t="shared" si="6"/>
        <v>0</v>
      </c>
      <c r="X47">
        <f t="shared" si="7"/>
        <v>0</v>
      </c>
      <c r="Y47">
        <f t="shared" si="8"/>
        <v>0</v>
      </c>
      <c r="Z47">
        <f t="shared" si="9"/>
        <v>0</v>
      </c>
      <c r="BD47" s="20"/>
      <c r="BE47" s="21">
        <f t="shared" si="36"/>
        <v>40000000</v>
      </c>
      <c r="BF47" s="22"/>
      <c r="BG47" s="22"/>
      <c r="BH47" s="22">
        <v>0.00845</v>
      </c>
      <c r="BI47" s="22">
        <v>0.01071</v>
      </c>
      <c r="BJ47" s="22">
        <v>0.01224</v>
      </c>
      <c r="BK47" s="22">
        <v>0.01387</v>
      </c>
      <c r="BL47" s="22">
        <v>0.01573</v>
      </c>
      <c r="BM47" s="22">
        <v>0.0174</v>
      </c>
      <c r="BN47" s="25">
        <v>0.01871</v>
      </c>
      <c r="BO47" s="25">
        <v>0.0195</v>
      </c>
      <c r="BP47" s="25">
        <v>0.02342</v>
      </c>
      <c r="BQ47" s="22">
        <v>0.02838</v>
      </c>
      <c r="BR47" s="25">
        <v>0.03175</v>
      </c>
      <c r="BS47" s="22">
        <v>0.03581</v>
      </c>
      <c r="BT47" s="25">
        <v>0.0376</v>
      </c>
      <c r="BU47" s="25">
        <v>0.0441</v>
      </c>
      <c r="BV47" s="25">
        <v>0.04912</v>
      </c>
      <c r="BW47" s="22">
        <v>0.05772</v>
      </c>
      <c r="BX47" s="22">
        <v>0.06518</v>
      </c>
      <c r="BY47" s="23">
        <v>0.07236</v>
      </c>
    </row>
    <row r="48" spans="2:77" ht="12.75">
      <c r="B48" s="18">
        <f t="shared" si="34"/>
        <v>0.52</v>
      </c>
      <c r="C48" s="19">
        <f>C60+((C42-C60)/18)*12</f>
        <v>23.053666666666665</v>
      </c>
      <c r="E48" s="18">
        <f t="shared" si="35"/>
        <v>0.52</v>
      </c>
      <c r="F48" s="19">
        <f>F60+((F42-F60)/18)*12</f>
        <v>63.022666666666666</v>
      </c>
      <c r="H48">
        <f t="shared" si="12"/>
        <v>0</v>
      </c>
      <c r="I48">
        <f t="shared" si="12"/>
        <v>0</v>
      </c>
      <c r="J48">
        <f t="shared" si="17"/>
        <v>0</v>
      </c>
      <c r="K48">
        <f t="shared" si="18"/>
        <v>0</v>
      </c>
      <c r="L48">
        <f t="shared" si="19"/>
        <v>0</v>
      </c>
      <c r="M48">
        <f t="shared" si="20"/>
        <v>0</v>
      </c>
      <c r="N48">
        <f t="shared" si="21"/>
        <v>0</v>
      </c>
      <c r="O48">
        <f t="shared" si="22"/>
        <v>0</v>
      </c>
      <c r="P48">
        <f t="shared" si="23"/>
        <v>0</v>
      </c>
      <c r="R48">
        <f t="shared" si="23"/>
        <v>0</v>
      </c>
      <c r="S48">
        <f t="shared" si="2"/>
        <v>0</v>
      </c>
      <c r="T48">
        <f t="shared" si="3"/>
        <v>0</v>
      </c>
      <c r="U48">
        <f t="shared" si="4"/>
        <v>0</v>
      </c>
      <c r="V48">
        <f t="shared" si="5"/>
        <v>0</v>
      </c>
      <c r="W48">
        <f t="shared" si="6"/>
        <v>0</v>
      </c>
      <c r="X48">
        <f t="shared" si="7"/>
        <v>0</v>
      </c>
      <c r="Y48">
        <f t="shared" si="8"/>
        <v>0</v>
      </c>
      <c r="Z48">
        <f t="shared" si="9"/>
        <v>0</v>
      </c>
      <c r="BD48" s="20"/>
      <c r="BE48" s="21">
        <f t="shared" si="36"/>
        <v>50000000</v>
      </c>
      <c r="BF48" s="22"/>
      <c r="BG48" s="22"/>
      <c r="BH48" s="22">
        <v>0.0084</v>
      </c>
      <c r="BI48" s="22">
        <v>0.0107</v>
      </c>
      <c r="BJ48" s="22">
        <v>0.01224</v>
      </c>
      <c r="BK48" s="25">
        <v>0.01386</v>
      </c>
      <c r="BL48" s="22">
        <v>0.01572</v>
      </c>
      <c r="BM48" s="22">
        <v>0.01739</v>
      </c>
      <c r="BN48" s="25">
        <v>0.01871</v>
      </c>
      <c r="BO48" s="25">
        <v>0.0195</v>
      </c>
      <c r="BP48" s="25">
        <v>0.02342</v>
      </c>
      <c r="BQ48" s="22">
        <v>0.02838</v>
      </c>
      <c r="BR48" s="25">
        <v>0.03175</v>
      </c>
      <c r="BS48" s="22">
        <v>0.03582</v>
      </c>
      <c r="BT48" s="25">
        <v>0.0376</v>
      </c>
      <c r="BU48" s="25">
        <v>0.0441</v>
      </c>
      <c r="BV48" s="25">
        <v>0.04911</v>
      </c>
      <c r="BW48" s="22">
        <v>0.05772</v>
      </c>
      <c r="BX48" s="22">
        <v>0.06518</v>
      </c>
      <c r="BY48" s="23">
        <v>0.07236</v>
      </c>
    </row>
    <row r="49" spans="2:77" ht="12.75">
      <c r="B49" s="18">
        <f t="shared" si="34"/>
        <v>0.53</v>
      </c>
      <c r="C49" s="19">
        <f>C60+((C42-C60)/18)*11</f>
        <v>22.658277777777776</v>
      </c>
      <c r="E49" s="18">
        <f t="shared" si="35"/>
        <v>0.53</v>
      </c>
      <c r="F49" s="19">
        <f>F60+((F42-F60)/18)*11</f>
        <v>62.03627777777778</v>
      </c>
      <c r="H49">
        <f t="shared" si="12"/>
        <v>0</v>
      </c>
      <c r="I49">
        <f t="shared" si="12"/>
        <v>0</v>
      </c>
      <c r="J49">
        <f t="shared" si="17"/>
        <v>0</v>
      </c>
      <c r="K49">
        <f t="shared" si="18"/>
        <v>0</v>
      </c>
      <c r="L49">
        <f t="shared" si="19"/>
        <v>0</v>
      </c>
      <c r="M49">
        <f t="shared" si="20"/>
        <v>0</v>
      </c>
      <c r="N49">
        <f t="shared" si="21"/>
        <v>0</v>
      </c>
      <c r="O49">
        <f t="shared" si="22"/>
        <v>0</v>
      </c>
      <c r="P49">
        <f t="shared" si="23"/>
        <v>0</v>
      </c>
      <c r="R49">
        <f t="shared" si="23"/>
        <v>0</v>
      </c>
      <c r="S49">
        <f t="shared" si="2"/>
        <v>0</v>
      </c>
      <c r="T49">
        <f t="shared" si="3"/>
        <v>0</v>
      </c>
      <c r="U49">
        <f t="shared" si="4"/>
        <v>0</v>
      </c>
      <c r="V49">
        <f t="shared" si="5"/>
        <v>0</v>
      </c>
      <c r="W49">
        <f t="shared" si="6"/>
        <v>0</v>
      </c>
      <c r="X49">
        <f t="shared" si="7"/>
        <v>0</v>
      </c>
      <c r="Y49">
        <f t="shared" si="8"/>
        <v>0</v>
      </c>
      <c r="Z49">
        <f t="shared" si="9"/>
        <v>0</v>
      </c>
      <c r="BD49" s="20"/>
      <c r="BE49" s="21">
        <f t="shared" si="36"/>
        <v>60000000</v>
      </c>
      <c r="BF49" s="22"/>
      <c r="BG49" s="22"/>
      <c r="BH49" s="22">
        <v>0.00835</v>
      </c>
      <c r="BI49" s="22">
        <v>0.0107</v>
      </c>
      <c r="BJ49" s="22">
        <v>0.01225</v>
      </c>
      <c r="BK49" s="22">
        <v>0.01385</v>
      </c>
      <c r="BL49" s="22">
        <v>0.01572</v>
      </c>
      <c r="BM49" s="22">
        <v>0.01739</v>
      </c>
      <c r="BN49" s="25">
        <v>0.0187</v>
      </c>
      <c r="BO49" s="25">
        <v>0.01951</v>
      </c>
      <c r="BP49" s="25">
        <v>0.02342</v>
      </c>
      <c r="BQ49" s="22">
        <v>0.02838</v>
      </c>
      <c r="BR49" s="25">
        <v>0.03175</v>
      </c>
      <c r="BS49" s="25">
        <v>0.03582</v>
      </c>
      <c r="BT49" s="25">
        <v>0.0376</v>
      </c>
      <c r="BU49" s="25">
        <v>0.0441</v>
      </c>
      <c r="BV49" s="25">
        <v>0.04911</v>
      </c>
      <c r="BW49" s="22">
        <v>0.05772</v>
      </c>
      <c r="BX49" s="22">
        <v>0.06518</v>
      </c>
      <c r="BY49" s="23">
        <v>0.07236</v>
      </c>
    </row>
    <row r="50" spans="2:77" ht="12.75">
      <c r="B50" s="18">
        <f t="shared" si="34"/>
        <v>0.54</v>
      </c>
      <c r="C50" s="19">
        <f>C60+((C42-C60)/18)*10</f>
        <v>22.262888888888888</v>
      </c>
      <c r="E50" s="18">
        <f t="shared" si="35"/>
        <v>0.54</v>
      </c>
      <c r="F50" s="19">
        <f>F60+((F42-F60)/18)*10</f>
        <v>61.04988888888889</v>
      </c>
      <c r="H50">
        <f t="shared" si="12"/>
        <v>0</v>
      </c>
      <c r="I50">
        <f t="shared" si="12"/>
        <v>0</v>
      </c>
      <c r="J50">
        <f t="shared" si="17"/>
        <v>0</v>
      </c>
      <c r="K50">
        <f t="shared" si="18"/>
        <v>0</v>
      </c>
      <c r="L50">
        <f t="shared" si="19"/>
        <v>0</v>
      </c>
      <c r="M50">
        <f t="shared" si="20"/>
        <v>0</v>
      </c>
      <c r="N50">
        <f t="shared" si="21"/>
        <v>0</v>
      </c>
      <c r="O50">
        <f t="shared" si="22"/>
        <v>0</v>
      </c>
      <c r="P50">
        <f t="shared" si="23"/>
        <v>0</v>
      </c>
      <c r="R50">
        <f t="shared" si="23"/>
        <v>0</v>
      </c>
      <c r="S50">
        <f t="shared" si="2"/>
        <v>0</v>
      </c>
      <c r="T50">
        <f t="shared" si="3"/>
        <v>0</v>
      </c>
      <c r="U50">
        <f t="shared" si="4"/>
        <v>0</v>
      </c>
      <c r="V50">
        <f t="shared" si="5"/>
        <v>0</v>
      </c>
      <c r="W50">
        <f t="shared" si="6"/>
        <v>0</v>
      </c>
      <c r="X50">
        <f t="shared" si="7"/>
        <v>0</v>
      </c>
      <c r="Y50">
        <f t="shared" si="8"/>
        <v>0</v>
      </c>
      <c r="Z50">
        <f t="shared" si="9"/>
        <v>0</v>
      </c>
      <c r="BD50" s="20"/>
      <c r="BE50" s="21">
        <f t="shared" si="36"/>
        <v>80000000</v>
      </c>
      <c r="BF50" s="22"/>
      <c r="BG50" s="22"/>
      <c r="BH50" s="22">
        <v>0.00829</v>
      </c>
      <c r="BI50" s="22">
        <v>0.0107</v>
      </c>
      <c r="BJ50" s="22">
        <v>0.01225</v>
      </c>
      <c r="BK50" s="22">
        <v>0.01384</v>
      </c>
      <c r="BL50" s="22">
        <v>0.01571</v>
      </c>
      <c r="BM50" s="22">
        <v>0.01737</v>
      </c>
      <c r="BN50" s="25">
        <v>0.0187</v>
      </c>
      <c r="BO50" s="25">
        <v>0.01952</v>
      </c>
      <c r="BP50" s="25">
        <v>0.02342</v>
      </c>
      <c r="BQ50" s="22">
        <v>0.02838</v>
      </c>
      <c r="BR50" s="25">
        <v>0.03175</v>
      </c>
      <c r="BS50" s="25">
        <v>0.03582</v>
      </c>
      <c r="BT50" s="25">
        <v>0.0376</v>
      </c>
      <c r="BU50" s="25">
        <v>0.0441</v>
      </c>
      <c r="BV50" s="25">
        <v>0.04911</v>
      </c>
      <c r="BW50" s="22">
        <v>0.05772</v>
      </c>
      <c r="BX50" s="22">
        <v>0.06518</v>
      </c>
      <c r="BY50" s="23">
        <v>0.07236</v>
      </c>
    </row>
    <row r="51" spans="2:77" ht="13.5" thickBot="1">
      <c r="B51" s="18">
        <f t="shared" si="34"/>
        <v>0.55</v>
      </c>
      <c r="C51" s="19">
        <f>C60+((C42-C60)/18)*9</f>
        <v>21.8675</v>
      </c>
      <c r="E51" s="18">
        <f t="shared" si="35"/>
        <v>0.55</v>
      </c>
      <c r="F51" s="19">
        <f>F60+((F42-F60)/18)*9</f>
        <v>60.063500000000005</v>
      </c>
      <c r="H51">
        <f t="shared" si="12"/>
        <v>0</v>
      </c>
      <c r="I51">
        <f t="shared" si="12"/>
        <v>0</v>
      </c>
      <c r="J51">
        <f t="shared" si="17"/>
        <v>0</v>
      </c>
      <c r="K51">
        <f t="shared" si="18"/>
        <v>0</v>
      </c>
      <c r="L51">
        <f t="shared" si="19"/>
        <v>0</v>
      </c>
      <c r="M51">
        <f t="shared" si="20"/>
        <v>0</v>
      </c>
      <c r="N51">
        <f t="shared" si="21"/>
        <v>0</v>
      </c>
      <c r="O51">
        <f t="shared" si="22"/>
        <v>0</v>
      </c>
      <c r="P51">
        <f t="shared" si="23"/>
        <v>0</v>
      </c>
      <c r="R51">
        <f t="shared" si="23"/>
        <v>0</v>
      </c>
      <c r="S51">
        <f t="shared" si="2"/>
        <v>0</v>
      </c>
      <c r="T51">
        <f t="shared" si="3"/>
        <v>0</v>
      </c>
      <c r="U51">
        <f t="shared" si="4"/>
        <v>0</v>
      </c>
      <c r="V51">
        <f t="shared" si="5"/>
        <v>0</v>
      </c>
      <c r="W51">
        <f t="shared" si="6"/>
        <v>0</v>
      </c>
      <c r="X51">
        <f t="shared" si="7"/>
        <v>0</v>
      </c>
      <c r="Y51">
        <f t="shared" si="8"/>
        <v>0</v>
      </c>
      <c r="Z51">
        <f t="shared" si="9"/>
        <v>0</v>
      </c>
      <c r="BD51" s="29"/>
      <c r="BE51" s="30">
        <f t="shared" si="36"/>
        <v>100000000</v>
      </c>
      <c r="BF51" s="31"/>
      <c r="BG51" s="31"/>
      <c r="BH51" s="31">
        <v>0.00828</v>
      </c>
      <c r="BI51" s="31">
        <v>0.01069</v>
      </c>
      <c r="BJ51" s="31">
        <v>0.01226</v>
      </c>
      <c r="BK51" s="31">
        <v>0.01383</v>
      </c>
      <c r="BL51" s="31">
        <v>0.0157</v>
      </c>
      <c r="BM51" s="31">
        <v>0.01736</v>
      </c>
      <c r="BN51" s="32">
        <v>0.01869</v>
      </c>
      <c r="BO51" s="32">
        <v>0.01953</v>
      </c>
      <c r="BP51" s="32">
        <v>0.02342</v>
      </c>
      <c r="BQ51" s="31">
        <v>0.02838</v>
      </c>
      <c r="BR51" s="32">
        <v>0.03174</v>
      </c>
      <c r="BS51" s="32">
        <v>0.03582</v>
      </c>
      <c r="BT51" s="32">
        <v>0.0376</v>
      </c>
      <c r="BU51" s="32">
        <v>0.0441</v>
      </c>
      <c r="BV51" s="32">
        <v>0.04911</v>
      </c>
      <c r="BW51" s="31">
        <v>0.05772</v>
      </c>
      <c r="BX51" s="31">
        <v>0.06519</v>
      </c>
      <c r="BY51" s="33">
        <v>0.07236</v>
      </c>
    </row>
    <row r="52" spans="2:26" ht="12.75">
      <c r="B52" s="18">
        <f t="shared" si="34"/>
        <v>0.56</v>
      </c>
      <c r="C52" s="19">
        <f>C60+((C42-C60)/18)*8</f>
        <v>21.47211111111111</v>
      </c>
      <c r="E52" s="18">
        <f t="shared" si="35"/>
        <v>0.56</v>
      </c>
      <c r="F52" s="19">
        <f>F60+((F42-F60)/18)*8</f>
        <v>59.07711111111111</v>
      </c>
      <c r="H52">
        <f t="shared" si="12"/>
        <v>0</v>
      </c>
      <c r="I52">
        <f t="shared" si="12"/>
        <v>0</v>
      </c>
      <c r="J52">
        <f t="shared" si="17"/>
        <v>0</v>
      </c>
      <c r="K52">
        <f t="shared" si="18"/>
        <v>0</v>
      </c>
      <c r="L52">
        <f t="shared" si="19"/>
        <v>0</v>
      </c>
      <c r="M52">
        <f t="shared" si="20"/>
        <v>0</v>
      </c>
      <c r="N52">
        <f t="shared" si="21"/>
        <v>0</v>
      </c>
      <c r="O52">
        <f t="shared" si="22"/>
        <v>0</v>
      </c>
      <c r="P52">
        <f t="shared" si="23"/>
        <v>0</v>
      </c>
      <c r="R52">
        <f t="shared" si="23"/>
        <v>0</v>
      </c>
      <c r="S52">
        <f t="shared" si="2"/>
        <v>0</v>
      </c>
      <c r="T52">
        <f t="shared" si="3"/>
        <v>0</v>
      </c>
      <c r="U52">
        <f t="shared" si="4"/>
        <v>0</v>
      </c>
      <c r="V52">
        <f t="shared" si="5"/>
        <v>0</v>
      </c>
      <c r="W52">
        <f t="shared" si="6"/>
        <v>0</v>
      </c>
      <c r="X52">
        <f t="shared" si="7"/>
        <v>0</v>
      </c>
      <c r="Y52">
        <f t="shared" si="8"/>
        <v>0</v>
      </c>
      <c r="Z52">
        <f t="shared" si="9"/>
        <v>0</v>
      </c>
    </row>
    <row r="53" spans="2:59" ht="12.75">
      <c r="B53" s="18">
        <f t="shared" si="34"/>
        <v>0.5700000000000001</v>
      </c>
      <c r="C53" s="19">
        <f>C60+((C42-C60)/18)*7</f>
        <v>21.076722222222223</v>
      </c>
      <c r="E53" s="18">
        <f t="shared" si="35"/>
        <v>0.5700000000000001</v>
      </c>
      <c r="F53" s="19">
        <f>F60+((F42-F60)/18)*7</f>
        <v>58.090722222222226</v>
      </c>
      <c r="H53">
        <f t="shared" si="12"/>
        <v>0</v>
      </c>
      <c r="I53">
        <f t="shared" si="12"/>
        <v>0</v>
      </c>
      <c r="J53">
        <f t="shared" si="17"/>
        <v>0</v>
      </c>
      <c r="K53">
        <f t="shared" si="18"/>
        <v>0</v>
      </c>
      <c r="L53">
        <f t="shared" si="19"/>
        <v>0</v>
      </c>
      <c r="M53">
        <f t="shared" si="20"/>
        <v>0</v>
      </c>
      <c r="N53">
        <f t="shared" si="21"/>
        <v>0</v>
      </c>
      <c r="O53">
        <f t="shared" si="22"/>
        <v>0</v>
      </c>
      <c r="P53">
        <f t="shared" si="23"/>
        <v>0</v>
      </c>
      <c r="R53">
        <f t="shared" si="23"/>
        <v>0</v>
      </c>
      <c r="S53">
        <f t="shared" si="2"/>
        <v>0</v>
      </c>
      <c r="T53">
        <f t="shared" si="3"/>
        <v>0</v>
      </c>
      <c r="U53">
        <f t="shared" si="4"/>
        <v>0</v>
      </c>
      <c r="V53">
        <f t="shared" si="5"/>
        <v>0</v>
      </c>
      <c r="W53">
        <f t="shared" si="6"/>
        <v>0</v>
      </c>
      <c r="X53">
        <f t="shared" si="7"/>
        <v>0</v>
      </c>
      <c r="Y53">
        <f t="shared" si="8"/>
        <v>0</v>
      </c>
      <c r="Z53">
        <f t="shared" si="9"/>
        <v>0</v>
      </c>
      <c r="BF53">
        <f>SUMPRODUCT((VLOOKUP(BG53,BE7:BE51,1)),(LOOKUP(BG54,BF6:BY6)))</f>
        <v>0.08750000000000001</v>
      </c>
      <c r="BG53">
        <v>17600</v>
      </c>
    </row>
    <row r="54" spans="2:59" ht="12.75">
      <c r="B54" s="18">
        <f t="shared" si="34"/>
        <v>0.5800000000000001</v>
      </c>
      <c r="C54" s="19">
        <f>C60+((C42-C60)/18)*6</f>
        <v>20.681333333333335</v>
      </c>
      <c r="E54" s="18">
        <f t="shared" si="35"/>
        <v>0.5800000000000001</v>
      </c>
      <c r="F54" s="19">
        <f>F60+((F42-F60)/18)*6</f>
        <v>57.10433333333334</v>
      </c>
      <c r="H54">
        <f t="shared" si="12"/>
        <v>0</v>
      </c>
      <c r="I54">
        <f t="shared" si="12"/>
        <v>0</v>
      </c>
      <c r="J54">
        <f t="shared" si="17"/>
        <v>0</v>
      </c>
      <c r="K54">
        <f t="shared" si="18"/>
        <v>0</v>
      </c>
      <c r="L54">
        <f t="shared" si="19"/>
        <v>0</v>
      </c>
      <c r="M54">
        <f t="shared" si="20"/>
        <v>0</v>
      </c>
      <c r="N54">
        <f t="shared" si="21"/>
        <v>0</v>
      </c>
      <c r="O54">
        <f t="shared" si="22"/>
        <v>0</v>
      </c>
      <c r="P54">
        <f t="shared" si="23"/>
        <v>0</v>
      </c>
      <c r="R54">
        <f t="shared" si="23"/>
        <v>0</v>
      </c>
      <c r="S54">
        <f t="shared" si="2"/>
        <v>0</v>
      </c>
      <c r="T54">
        <f t="shared" si="3"/>
        <v>0</v>
      </c>
      <c r="U54">
        <f t="shared" si="4"/>
        <v>0</v>
      </c>
      <c r="V54">
        <f t="shared" si="5"/>
        <v>0</v>
      </c>
      <c r="W54">
        <f t="shared" si="6"/>
        <v>0</v>
      </c>
      <c r="X54">
        <f t="shared" si="7"/>
        <v>0</v>
      </c>
      <c r="Y54">
        <f t="shared" si="8"/>
        <v>0</v>
      </c>
      <c r="Z54">
        <f t="shared" si="9"/>
        <v>0</v>
      </c>
      <c r="BG54">
        <v>5E-06</v>
      </c>
    </row>
    <row r="55" spans="2:26" ht="12.75">
      <c r="B55" s="18">
        <f t="shared" si="34"/>
        <v>0.5900000000000001</v>
      </c>
      <c r="C55" s="19">
        <f>C60+((C42-C60)/18)*5</f>
        <v>20.285944444444446</v>
      </c>
      <c r="E55" s="18">
        <f t="shared" si="35"/>
        <v>0.5900000000000001</v>
      </c>
      <c r="F55" s="19">
        <f>F60+((F42-F60)/18)*5</f>
        <v>56.11794444444445</v>
      </c>
      <c r="H55">
        <f t="shared" si="12"/>
        <v>0</v>
      </c>
      <c r="I55">
        <f t="shared" si="12"/>
        <v>0</v>
      </c>
      <c r="J55">
        <f t="shared" si="17"/>
        <v>0</v>
      </c>
      <c r="K55">
        <f t="shared" si="18"/>
        <v>0</v>
      </c>
      <c r="L55">
        <f t="shared" si="19"/>
        <v>0</v>
      </c>
      <c r="M55">
        <f t="shared" si="20"/>
        <v>0</v>
      </c>
      <c r="N55">
        <f t="shared" si="21"/>
        <v>0</v>
      </c>
      <c r="O55">
        <f t="shared" si="22"/>
        <v>0</v>
      </c>
      <c r="P55">
        <f t="shared" si="23"/>
        <v>0</v>
      </c>
      <c r="R55">
        <f t="shared" si="23"/>
        <v>0</v>
      </c>
      <c r="S55">
        <f t="shared" si="2"/>
        <v>0</v>
      </c>
      <c r="T55">
        <f t="shared" si="3"/>
        <v>0</v>
      </c>
      <c r="U55">
        <f t="shared" si="4"/>
        <v>0</v>
      </c>
      <c r="V55">
        <f t="shared" si="5"/>
        <v>0</v>
      </c>
      <c r="W55">
        <f t="shared" si="6"/>
        <v>0</v>
      </c>
      <c r="X55">
        <f t="shared" si="7"/>
        <v>0</v>
      </c>
      <c r="Y55">
        <f t="shared" si="8"/>
        <v>0</v>
      </c>
      <c r="Z55">
        <f t="shared" si="9"/>
        <v>0</v>
      </c>
    </row>
    <row r="56" spans="2:59" ht="12.75">
      <c r="B56" s="18">
        <f t="shared" si="34"/>
        <v>0.6000000000000001</v>
      </c>
      <c r="C56" s="19">
        <f>C60+((C42-C60)/18)*4</f>
        <v>19.890555555555554</v>
      </c>
      <c r="E56" s="18">
        <f t="shared" si="35"/>
        <v>0.6000000000000001</v>
      </c>
      <c r="F56" s="19">
        <f>F60+((F42-F60)/18)*4</f>
        <v>55.13155555555556</v>
      </c>
      <c r="H56">
        <f t="shared" si="12"/>
        <v>0</v>
      </c>
      <c r="I56">
        <f t="shared" si="12"/>
        <v>0</v>
      </c>
      <c r="J56">
        <f t="shared" si="17"/>
        <v>0</v>
      </c>
      <c r="K56">
        <f t="shared" si="18"/>
        <v>0</v>
      </c>
      <c r="L56">
        <f t="shared" si="19"/>
        <v>0</v>
      </c>
      <c r="M56">
        <f t="shared" si="20"/>
        <v>0</v>
      </c>
      <c r="N56">
        <f t="shared" si="21"/>
        <v>0</v>
      </c>
      <c r="O56">
        <f t="shared" si="22"/>
        <v>0</v>
      </c>
      <c r="P56">
        <f t="shared" si="23"/>
        <v>0</v>
      </c>
      <c r="R56">
        <f t="shared" si="23"/>
        <v>0</v>
      </c>
      <c r="S56">
        <f t="shared" si="2"/>
        <v>0</v>
      </c>
      <c r="T56">
        <f t="shared" si="3"/>
        <v>0</v>
      </c>
      <c r="U56">
        <f t="shared" si="4"/>
        <v>0</v>
      </c>
      <c r="V56">
        <f t="shared" si="5"/>
        <v>0</v>
      </c>
      <c r="W56">
        <f t="shared" si="6"/>
        <v>0</v>
      </c>
      <c r="X56">
        <f t="shared" si="7"/>
        <v>0</v>
      </c>
      <c r="Y56">
        <f t="shared" si="8"/>
        <v>0</v>
      </c>
      <c r="Z56">
        <f t="shared" si="9"/>
        <v>0</v>
      </c>
      <c r="BF56">
        <f ca="1">OFFSET(BE6,MATCH(BG56,BE7:BE51,1),MATCH(BG57,BF6:BY6,1))</f>
        <v>0.04351</v>
      </c>
      <c r="BG56">
        <v>3210</v>
      </c>
    </row>
    <row r="57" spans="2:59" ht="12.75">
      <c r="B57" s="18">
        <f t="shared" si="34"/>
        <v>0.6100000000000001</v>
      </c>
      <c r="C57" s="19">
        <f>C60+((C42-C60)/18)*3</f>
        <v>19.495166666666666</v>
      </c>
      <c r="E57" s="18">
        <f t="shared" si="35"/>
        <v>0.6100000000000001</v>
      </c>
      <c r="F57" s="19">
        <f>F60+((F42-F60)/18)*3</f>
        <v>54.14516666666667</v>
      </c>
      <c r="H57">
        <f t="shared" si="12"/>
        <v>0</v>
      </c>
      <c r="I57">
        <f t="shared" si="12"/>
        <v>0</v>
      </c>
      <c r="J57">
        <f t="shared" si="17"/>
        <v>0</v>
      </c>
      <c r="K57">
        <f t="shared" si="18"/>
        <v>0</v>
      </c>
      <c r="L57">
        <f t="shared" si="19"/>
        <v>0</v>
      </c>
      <c r="M57">
        <f t="shared" si="20"/>
        <v>0</v>
      </c>
      <c r="N57">
        <f t="shared" si="21"/>
        <v>0</v>
      </c>
      <c r="O57">
        <f t="shared" si="22"/>
        <v>0</v>
      </c>
      <c r="P57">
        <f t="shared" si="23"/>
        <v>0</v>
      </c>
      <c r="R57">
        <f t="shared" si="23"/>
        <v>0</v>
      </c>
      <c r="S57">
        <f t="shared" si="2"/>
        <v>0</v>
      </c>
      <c r="T57">
        <f t="shared" si="3"/>
        <v>0</v>
      </c>
      <c r="U57">
        <f t="shared" si="4"/>
        <v>0</v>
      </c>
      <c r="V57">
        <f t="shared" si="5"/>
        <v>0</v>
      </c>
      <c r="W57">
        <f t="shared" si="6"/>
        <v>0</v>
      </c>
      <c r="X57">
        <f t="shared" si="7"/>
        <v>0</v>
      </c>
      <c r="Y57">
        <f t="shared" si="8"/>
        <v>0</v>
      </c>
      <c r="Z57">
        <f t="shared" si="9"/>
        <v>0</v>
      </c>
      <c r="BG57">
        <v>0.001</v>
      </c>
    </row>
    <row r="58" spans="2:26" ht="12.75">
      <c r="B58" s="18">
        <f t="shared" si="34"/>
        <v>0.6200000000000001</v>
      </c>
      <c r="C58" s="19">
        <f>C60+((C42-C60)/18)*2</f>
        <v>19.099777777777778</v>
      </c>
      <c r="E58" s="18">
        <f t="shared" si="35"/>
        <v>0.6200000000000001</v>
      </c>
      <c r="F58" s="19">
        <f>F60+((F42-F60)/18)*2</f>
        <v>53.15877777777778</v>
      </c>
      <c r="H58">
        <f t="shared" si="12"/>
        <v>0</v>
      </c>
      <c r="I58">
        <f t="shared" si="12"/>
        <v>0</v>
      </c>
      <c r="J58">
        <f t="shared" si="17"/>
        <v>0</v>
      </c>
      <c r="K58">
        <f t="shared" si="18"/>
        <v>0</v>
      </c>
      <c r="L58">
        <f t="shared" si="19"/>
        <v>0</v>
      </c>
      <c r="M58">
        <f t="shared" si="20"/>
        <v>0</v>
      </c>
      <c r="N58">
        <f t="shared" si="21"/>
        <v>0</v>
      </c>
      <c r="O58">
        <f t="shared" si="22"/>
        <v>0</v>
      </c>
      <c r="P58">
        <f t="shared" si="23"/>
        <v>0</v>
      </c>
      <c r="R58">
        <f t="shared" si="23"/>
        <v>0</v>
      </c>
      <c r="S58">
        <f t="shared" si="2"/>
        <v>0</v>
      </c>
      <c r="T58">
        <f t="shared" si="3"/>
        <v>0</v>
      </c>
      <c r="U58">
        <f t="shared" si="4"/>
        <v>0</v>
      </c>
      <c r="V58">
        <f t="shared" si="5"/>
        <v>0</v>
      </c>
      <c r="W58">
        <f t="shared" si="6"/>
        <v>0</v>
      </c>
      <c r="X58">
        <f t="shared" si="7"/>
        <v>0</v>
      </c>
      <c r="Y58">
        <f t="shared" si="8"/>
        <v>0</v>
      </c>
      <c r="Z58">
        <f t="shared" si="9"/>
        <v>0</v>
      </c>
    </row>
    <row r="59" spans="2:26" ht="12.75">
      <c r="B59" s="18">
        <f t="shared" si="34"/>
        <v>0.6300000000000001</v>
      </c>
      <c r="C59" s="19">
        <f>C60+((C42-C60)/18)*1</f>
        <v>18.70438888888889</v>
      </c>
      <c r="E59" s="18">
        <f t="shared" si="35"/>
        <v>0.6300000000000001</v>
      </c>
      <c r="F59" s="19">
        <f>F60+((F42-F60)/18)*1</f>
        <v>52.17238888888889</v>
      </c>
      <c r="H59">
        <f t="shared" si="12"/>
        <v>0</v>
      </c>
      <c r="I59">
        <f t="shared" si="12"/>
        <v>0</v>
      </c>
      <c r="J59">
        <f t="shared" si="17"/>
        <v>0</v>
      </c>
      <c r="K59">
        <f t="shared" si="18"/>
        <v>0</v>
      </c>
      <c r="L59">
        <f t="shared" si="19"/>
        <v>0</v>
      </c>
      <c r="M59">
        <f t="shared" si="20"/>
        <v>0</v>
      </c>
      <c r="N59">
        <f t="shared" si="21"/>
        <v>0</v>
      </c>
      <c r="O59">
        <f t="shared" si="22"/>
        <v>0</v>
      </c>
      <c r="P59">
        <f t="shared" si="23"/>
        <v>0</v>
      </c>
      <c r="R59">
        <f t="shared" si="23"/>
        <v>0</v>
      </c>
      <c r="S59">
        <f t="shared" si="2"/>
        <v>0</v>
      </c>
      <c r="T59">
        <f t="shared" si="3"/>
        <v>0</v>
      </c>
      <c r="U59">
        <f t="shared" si="4"/>
        <v>0</v>
      </c>
      <c r="V59">
        <f t="shared" si="5"/>
        <v>0</v>
      </c>
      <c r="W59">
        <f t="shared" si="6"/>
        <v>0</v>
      </c>
      <c r="X59">
        <f t="shared" si="7"/>
        <v>0</v>
      </c>
      <c r="Y59">
        <f t="shared" si="8"/>
        <v>0</v>
      </c>
      <c r="Z59">
        <f t="shared" si="9"/>
        <v>0</v>
      </c>
    </row>
    <row r="60" spans="2:26" ht="12.75">
      <c r="B60" s="18">
        <v>0.64</v>
      </c>
      <c r="C60" s="19">
        <v>18.309</v>
      </c>
      <c r="E60" s="18">
        <v>0.64</v>
      </c>
      <c r="F60" s="19">
        <v>51.186</v>
      </c>
      <c r="H60">
        <f t="shared" si="12"/>
        <v>0</v>
      </c>
      <c r="I60">
        <f t="shared" si="12"/>
        <v>0</v>
      </c>
      <c r="J60">
        <f t="shared" si="17"/>
        <v>0</v>
      </c>
      <c r="K60">
        <f t="shared" si="18"/>
        <v>0</v>
      </c>
      <c r="L60">
        <f t="shared" si="19"/>
        <v>0</v>
      </c>
      <c r="M60">
        <f t="shared" si="20"/>
        <v>0</v>
      </c>
      <c r="N60">
        <f t="shared" si="21"/>
        <v>0</v>
      </c>
      <c r="O60">
        <f t="shared" si="22"/>
        <v>0</v>
      </c>
      <c r="P60">
        <f t="shared" si="23"/>
        <v>0</v>
      </c>
      <c r="R60">
        <f t="shared" si="23"/>
        <v>0</v>
      </c>
      <c r="S60">
        <f t="shared" si="2"/>
        <v>0</v>
      </c>
      <c r="T60">
        <f t="shared" si="3"/>
        <v>0</v>
      </c>
      <c r="U60">
        <f t="shared" si="4"/>
        <v>0</v>
      </c>
      <c r="V60">
        <f t="shared" si="5"/>
        <v>0</v>
      </c>
      <c r="W60">
        <f t="shared" si="6"/>
        <v>0</v>
      </c>
      <c r="X60">
        <f t="shared" si="7"/>
        <v>0</v>
      </c>
      <c r="Y60">
        <f t="shared" si="8"/>
        <v>0</v>
      </c>
      <c r="Z60">
        <f t="shared" si="9"/>
        <v>0</v>
      </c>
    </row>
    <row r="61" spans="2:73" ht="12.75">
      <c r="B61" s="18">
        <f aca="true" t="shared" si="37" ref="B61:B77">B60+0.01</f>
        <v>0.65</v>
      </c>
      <c r="C61" s="19">
        <f>C78+((C60-C78)/18)*17</f>
        <v>18.015166666666666</v>
      </c>
      <c r="E61" s="18">
        <f aca="true" t="shared" si="38" ref="E61:E77">E60+0.01</f>
        <v>0.65</v>
      </c>
      <c r="F61" s="19">
        <f>F78+((F60-F78)/18)*17</f>
        <v>50.453944444444446</v>
      </c>
      <c r="H61">
        <f t="shared" si="12"/>
        <v>0</v>
      </c>
      <c r="I61">
        <f t="shared" si="12"/>
        <v>0</v>
      </c>
      <c r="J61">
        <f t="shared" si="17"/>
        <v>0</v>
      </c>
      <c r="K61">
        <f t="shared" si="18"/>
        <v>0</v>
      </c>
      <c r="L61">
        <f t="shared" si="19"/>
        <v>0</v>
      </c>
      <c r="M61">
        <f t="shared" si="20"/>
        <v>0</v>
      </c>
      <c r="N61">
        <f t="shared" si="21"/>
        <v>0</v>
      </c>
      <c r="O61">
        <f t="shared" si="22"/>
        <v>0</v>
      </c>
      <c r="P61">
        <f t="shared" si="23"/>
        <v>0</v>
      </c>
      <c r="R61">
        <f t="shared" si="23"/>
        <v>0</v>
      </c>
      <c r="S61">
        <f t="shared" si="2"/>
        <v>0</v>
      </c>
      <c r="T61">
        <f t="shared" si="3"/>
        <v>0</v>
      </c>
      <c r="U61">
        <f t="shared" si="4"/>
        <v>0</v>
      </c>
      <c r="V61">
        <f t="shared" si="5"/>
        <v>0</v>
      </c>
      <c r="W61">
        <f t="shared" si="6"/>
        <v>0</v>
      </c>
      <c r="X61">
        <f t="shared" si="7"/>
        <v>0</v>
      </c>
      <c r="Y61">
        <f t="shared" si="8"/>
        <v>0</v>
      </c>
      <c r="Z61">
        <f t="shared" si="9"/>
        <v>0</v>
      </c>
      <c r="BQ61" s="25"/>
      <c r="BR61" s="25"/>
      <c r="BS61" s="25"/>
      <c r="BT61" s="25"/>
      <c r="BU61" s="25"/>
    </row>
    <row r="62" spans="2:73" ht="12.75">
      <c r="B62" s="18">
        <f t="shared" si="37"/>
        <v>0.66</v>
      </c>
      <c r="C62" s="19">
        <f>C78+((C60-C78)/18)*16</f>
        <v>17.721333333333334</v>
      </c>
      <c r="E62" s="18">
        <f t="shared" si="38"/>
        <v>0.66</v>
      </c>
      <c r="F62" s="19">
        <f>F78+((F60-F78)/18)*16</f>
        <v>49.72188888888889</v>
      </c>
      <c r="H62">
        <f t="shared" si="12"/>
        <v>0</v>
      </c>
      <c r="I62">
        <f t="shared" si="12"/>
        <v>0</v>
      </c>
      <c r="J62">
        <f t="shared" si="17"/>
        <v>0</v>
      </c>
      <c r="K62">
        <f t="shared" si="18"/>
        <v>0</v>
      </c>
      <c r="L62">
        <f t="shared" si="19"/>
        <v>0</v>
      </c>
      <c r="M62">
        <f t="shared" si="20"/>
        <v>0</v>
      </c>
      <c r="N62">
        <f t="shared" si="21"/>
        <v>0</v>
      </c>
      <c r="O62">
        <f t="shared" si="22"/>
        <v>0</v>
      </c>
      <c r="P62">
        <f t="shared" si="23"/>
        <v>0</v>
      </c>
      <c r="R62">
        <f t="shared" si="23"/>
        <v>0</v>
      </c>
      <c r="S62">
        <f t="shared" si="2"/>
        <v>0</v>
      </c>
      <c r="T62">
        <f t="shared" si="3"/>
        <v>0</v>
      </c>
      <c r="U62">
        <f t="shared" si="4"/>
        <v>0</v>
      </c>
      <c r="V62">
        <f t="shared" si="5"/>
        <v>0</v>
      </c>
      <c r="W62">
        <f t="shared" si="6"/>
        <v>0</v>
      </c>
      <c r="X62">
        <f t="shared" si="7"/>
        <v>0</v>
      </c>
      <c r="Y62">
        <f t="shared" si="8"/>
        <v>0</v>
      </c>
      <c r="Z62">
        <f t="shared" si="9"/>
        <v>0</v>
      </c>
      <c r="BQ62" s="25"/>
      <c r="BR62" s="25"/>
      <c r="BS62" s="25"/>
      <c r="BT62" s="25"/>
      <c r="BU62" s="25"/>
    </row>
    <row r="63" spans="2:73" ht="12.75">
      <c r="B63" s="18">
        <f t="shared" si="37"/>
        <v>0.67</v>
      </c>
      <c r="C63" s="19">
        <f>C78+((C60-C78)/18)*15</f>
        <v>17.427500000000002</v>
      </c>
      <c r="E63" s="18">
        <f t="shared" si="38"/>
        <v>0.67</v>
      </c>
      <c r="F63" s="19">
        <f>F78+((F60-F78)/18)*15</f>
        <v>48.98983333333334</v>
      </c>
      <c r="H63">
        <f t="shared" si="12"/>
        <v>0</v>
      </c>
      <c r="I63">
        <f t="shared" si="12"/>
        <v>0</v>
      </c>
      <c r="J63">
        <f t="shared" si="17"/>
        <v>0</v>
      </c>
      <c r="K63">
        <f t="shared" si="18"/>
        <v>0</v>
      </c>
      <c r="L63">
        <f t="shared" si="19"/>
        <v>0</v>
      </c>
      <c r="M63">
        <f t="shared" si="20"/>
        <v>0</v>
      </c>
      <c r="N63">
        <f t="shared" si="21"/>
        <v>0</v>
      </c>
      <c r="O63">
        <f t="shared" si="22"/>
        <v>0</v>
      </c>
      <c r="P63">
        <f t="shared" si="23"/>
        <v>0</v>
      </c>
      <c r="R63">
        <f t="shared" si="23"/>
        <v>0</v>
      </c>
      <c r="S63">
        <f t="shared" si="2"/>
        <v>0</v>
      </c>
      <c r="T63">
        <f t="shared" si="3"/>
        <v>0</v>
      </c>
      <c r="U63">
        <f t="shared" si="4"/>
        <v>0</v>
      </c>
      <c r="V63">
        <f t="shared" si="5"/>
        <v>0</v>
      </c>
      <c r="W63">
        <f t="shared" si="6"/>
        <v>0</v>
      </c>
      <c r="X63">
        <f t="shared" si="7"/>
        <v>0</v>
      </c>
      <c r="Y63">
        <f t="shared" si="8"/>
        <v>0</v>
      </c>
      <c r="Z63">
        <f t="shared" si="9"/>
        <v>0</v>
      </c>
      <c r="BQ63" s="25"/>
      <c r="BR63" s="25"/>
      <c r="BS63" s="25"/>
      <c r="BT63" s="25"/>
      <c r="BU63" s="25"/>
    </row>
    <row r="64" spans="2:73" ht="12.75">
      <c r="B64" s="18">
        <f t="shared" si="37"/>
        <v>0.68</v>
      </c>
      <c r="C64" s="19">
        <f>C78+((C60-C78)/18)*14</f>
        <v>17.133666666666667</v>
      </c>
      <c r="E64" s="18">
        <f t="shared" si="38"/>
        <v>0.68</v>
      </c>
      <c r="F64" s="19">
        <f>F78+((F60-F78)/18)*14</f>
        <v>48.257777777777775</v>
      </c>
      <c r="H64">
        <f t="shared" si="12"/>
        <v>0</v>
      </c>
      <c r="I64">
        <f t="shared" si="12"/>
        <v>0</v>
      </c>
      <c r="J64">
        <f t="shared" si="17"/>
        <v>0</v>
      </c>
      <c r="K64">
        <f t="shared" si="18"/>
        <v>0</v>
      </c>
      <c r="L64">
        <f t="shared" si="19"/>
        <v>0</v>
      </c>
      <c r="M64">
        <f t="shared" si="20"/>
        <v>0</v>
      </c>
      <c r="N64">
        <f t="shared" si="21"/>
        <v>0</v>
      </c>
      <c r="O64">
        <f t="shared" si="22"/>
        <v>0</v>
      </c>
      <c r="P64">
        <f t="shared" si="23"/>
        <v>0</v>
      </c>
      <c r="R64">
        <f t="shared" si="23"/>
        <v>0</v>
      </c>
      <c r="S64">
        <f t="shared" si="2"/>
        <v>0</v>
      </c>
      <c r="T64">
        <f t="shared" si="3"/>
        <v>0</v>
      </c>
      <c r="U64">
        <f t="shared" si="4"/>
        <v>0</v>
      </c>
      <c r="V64">
        <f t="shared" si="5"/>
        <v>0</v>
      </c>
      <c r="W64">
        <f t="shared" si="6"/>
        <v>0</v>
      </c>
      <c r="X64">
        <f t="shared" si="7"/>
        <v>0</v>
      </c>
      <c r="Y64">
        <f t="shared" si="8"/>
        <v>0</v>
      </c>
      <c r="Z64">
        <f t="shared" si="9"/>
        <v>0</v>
      </c>
      <c r="BQ64" s="25"/>
      <c r="BR64" s="25"/>
      <c r="BS64" s="25"/>
      <c r="BT64" s="25"/>
      <c r="BU64" s="25"/>
    </row>
    <row r="65" spans="2:73" ht="12.75">
      <c r="B65" s="18">
        <f t="shared" si="37"/>
        <v>0.6900000000000001</v>
      </c>
      <c r="C65" s="19">
        <f>C78+((C60-C78)/18)*13</f>
        <v>16.839833333333335</v>
      </c>
      <c r="E65" s="18">
        <f t="shared" si="38"/>
        <v>0.6900000000000001</v>
      </c>
      <c r="F65" s="19">
        <f>F78+((F60-F78)/18)*13</f>
        <v>47.52572222222222</v>
      </c>
      <c r="H65">
        <f t="shared" si="12"/>
        <v>0</v>
      </c>
      <c r="I65">
        <f t="shared" si="12"/>
        <v>0</v>
      </c>
      <c r="J65">
        <f t="shared" si="17"/>
        <v>0</v>
      </c>
      <c r="K65">
        <f t="shared" si="18"/>
        <v>0</v>
      </c>
      <c r="L65">
        <f t="shared" si="19"/>
        <v>0</v>
      </c>
      <c r="M65">
        <f t="shared" si="20"/>
        <v>0</v>
      </c>
      <c r="N65">
        <f t="shared" si="21"/>
        <v>0</v>
      </c>
      <c r="O65">
        <f t="shared" si="22"/>
        <v>0</v>
      </c>
      <c r="P65">
        <f t="shared" si="23"/>
        <v>0</v>
      </c>
      <c r="R65">
        <f t="shared" si="23"/>
        <v>0</v>
      </c>
      <c r="S65">
        <f t="shared" si="2"/>
        <v>0</v>
      </c>
      <c r="T65">
        <f t="shared" si="3"/>
        <v>0</v>
      </c>
      <c r="U65">
        <f t="shared" si="4"/>
        <v>0</v>
      </c>
      <c r="V65">
        <f t="shared" si="5"/>
        <v>0</v>
      </c>
      <c r="W65">
        <f t="shared" si="6"/>
        <v>0</v>
      </c>
      <c r="X65">
        <f t="shared" si="7"/>
        <v>0</v>
      </c>
      <c r="Y65">
        <f t="shared" si="8"/>
        <v>0</v>
      </c>
      <c r="Z65">
        <f t="shared" si="9"/>
        <v>0</v>
      </c>
      <c r="BQ65" s="25"/>
      <c r="BR65" s="25"/>
      <c r="BS65" s="25"/>
      <c r="BT65" s="25"/>
      <c r="BU65" s="25"/>
    </row>
    <row r="66" spans="2:73" ht="12.75">
      <c r="B66" s="18">
        <f t="shared" si="37"/>
        <v>0.7000000000000001</v>
      </c>
      <c r="C66" s="19">
        <f>C78+((C60-C78)/18)*12</f>
        <v>16.546</v>
      </c>
      <c r="E66" s="18">
        <f t="shared" si="38"/>
        <v>0.7000000000000001</v>
      </c>
      <c r="F66" s="19">
        <f>F78+((F60-F78)/18)*12</f>
        <v>46.79366666666667</v>
      </c>
      <c r="H66">
        <f t="shared" si="12"/>
        <v>0</v>
      </c>
      <c r="I66">
        <f t="shared" si="12"/>
        <v>0</v>
      </c>
      <c r="J66">
        <f t="shared" si="17"/>
        <v>0</v>
      </c>
      <c r="K66">
        <f t="shared" si="18"/>
        <v>0</v>
      </c>
      <c r="L66">
        <f t="shared" si="19"/>
        <v>0</v>
      </c>
      <c r="M66">
        <f t="shared" si="20"/>
        <v>0</v>
      </c>
      <c r="N66">
        <f t="shared" si="21"/>
        <v>0</v>
      </c>
      <c r="O66">
        <f t="shared" si="22"/>
        <v>0</v>
      </c>
      <c r="P66">
        <f t="shared" si="23"/>
        <v>0</v>
      </c>
      <c r="R66">
        <f t="shared" si="23"/>
        <v>0</v>
      </c>
      <c r="S66">
        <f t="shared" si="2"/>
        <v>0</v>
      </c>
      <c r="T66">
        <f t="shared" si="3"/>
        <v>0</v>
      </c>
      <c r="U66">
        <f t="shared" si="4"/>
        <v>0</v>
      </c>
      <c r="V66">
        <f t="shared" si="5"/>
        <v>0</v>
      </c>
      <c r="W66">
        <f t="shared" si="6"/>
        <v>0</v>
      </c>
      <c r="X66">
        <f t="shared" si="7"/>
        <v>0</v>
      </c>
      <c r="Y66">
        <f t="shared" si="8"/>
        <v>0</v>
      </c>
      <c r="Z66">
        <f t="shared" si="9"/>
        <v>0</v>
      </c>
      <c r="BQ66" s="25"/>
      <c r="BR66" s="25"/>
      <c r="BS66" s="25"/>
      <c r="BT66" s="25"/>
      <c r="BU66" s="25"/>
    </row>
    <row r="67" spans="2:73" ht="12.75">
      <c r="B67" s="18">
        <f t="shared" si="37"/>
        <v>0.7100000000000001</v>
      </c>
      <c r="C67" s="19">
        <f>C78+((C60-C78)/18)*11</f>
        <v>16.252166666666668</v>
      </c>
      <c r="E67" s="18">
        <f t="shared" si="38"/>
        <v>0.7100000000000001</v>
      </c>
      <c r="F67" s="19">
        <f>F78+((F60-F78)/18)*11</f>
        <v>46.06161111111111</v>
      </c>
      <c r="H67">
        <f t="shared" si="12"/>
        <v>0</v>
      </c>
      <c r="I67">
        <f t="shared" si="12"/>
        <v>0</v>
      </c>
      <c r="J67">
        <f t="shared" si="17"/>
        <v>0</v>
      </c>
      <c r="K67">
        <f t="shared" si="18"/>
        <v>0</v>
      </c>
      <c r="L67">
        <f t="shared" si="19"/>
        <v>0</v>
      </c>
      <c r="M67">
        <f t="shared" si="20"/>
        <v>0</v>
      </c>
      <c r="N67">
        <f t="shared" si="21"/>
        <v>0</v>
      </c>
      <c r="O67">
        <f t="shared" si="22"/>
        <v>0</v>
      </c>
      <c r="P67">
        <f t="shared" si="23"/>
        <v>0</v>
      </c>
      <c r="R67">
        <f t="shared" si="23"/>
        <v>0</v>
      </c>
      <c r="S67">
        <f t="shared" si="2"/>
        <v>0</v>
      </c>
      <c r="T67">
        <f t="shared" si="3"/>
        <v>0</v>
      </c>
      <c r="U67">
        <f t="shared" si="4"/>
        <v>0</v>
      </c>
      <c r="V67">
        <f t="shared" si="5"/>
        <v>0</v>
      </c>
      <c r="W67">
        <f t="shared" si="6"/>
        <v>0</v>
      </c>
      <c r="X67">
        <f t="shared" si="7"/>
        <v>0</v>
      </c>
      <c r="Y67">
        <f t="shared" si="8"/>
        <v>0</v>
      </c>
      <c r="Z67">
        <f t="shared" si="9"/>
        <v>0</v>
      </c>
      <c r="BQ67" s="25"/>
      <c r="BR67" s="25"/>
      <c r="BS67" s="25"/>
      <c r="BT67" s="25"/>
      <c r="BU67" s="25"/>
    </row>
    <row r="68" spans="2:73" ht="12.75">
      <c r="B68" s="18">
        <f t="shared" si="37"/>
        <v>0.7200000000000001</v>
      </c>
      <c r="C68" s="19">
        <f>C78+((C60-C78)/18)*10</f>
        <v>15.958333333333334</v>
      </c>
      <c r="E68" s="18">
        <f t="shared" si="38"/>
        <v>0.7200000000000001</v>
      </c>
      <c r="F68" s="19">
        <f>F78+((F60-F78)/18)*10</f>
        <v>45.32955555555556</v>
      </c>
      <c r="H68">
        <f t="shared" si="12"/>
        <v>0</v>
      </c>
      <c r="I68">
        <f t="shared" si="12"/>
        <v>0</v>
      </c>
      <c r="J68">
        <f t="shared" si="17"/>
        <v>0</v>
      </c>
      <c r="K68">
        <f t="shared" si="18"/>
        <v>0</v>
      </c>
      <c r="L68">
        <f t="shared" si="19"/>
        <v>0</v>
      </c>
      <c r="M68">
        <f t="shared" si="20"/>
        <v>0</v>
      </c>
      <c r="N68">
        <f t="shared" si="21"/>
        <v>0</v>
      </c>
      <c r="O68">
        <f t="shared" si="22"/>
        <v>0</v>
      </c>
      <c r="P68">
        <f t="shared" si="23"/>
        <v>0</v>
      </c>
      <c r="R68">
        <f t="shared" si="23"/>
        <v>0</v>
      </c>
      <c r="S68">
        <f t="shared" si="2"/>
        <v>0</v>
      </c>
      <c r="T68">
        <f t="shared" si="3"/>
        <v>0</v>
      </c>
      <c r="U68">
        <f t="shared" si="4"/>
        <v>0</v>
      </c>
      <c r="V68">
        <f t="shared" si="5"/>
        <v>0</v>
      </c>
      <c r="W68">
        <f t="shared" si="6"/>
        <v>0</v>
      </c>
      <c r="X68">
        <f t="shared" si="7"/>
        <v>0</v>
      </c>
      <c r="Y68">
        <f t="shared" si="8"/>
        <v>0</v>
      </c>
      <c r="Z68">
        <f t="shared" si="9"/>
        <v>0</v>
      </c>
      <c r="BQ68" s="25"/>
      <c r="BR68" s="25"/>
      <c r="BS68" s="34"/>
      <c r="BT68" s="25"/>
      <c r="BU68" s="25"/>
    </row>
    <row r="69" spans="2:73" ht="12.75">
      <c r="B69" s="18">
        <f t="shared" si="37"/>
        <v>0.7300000000000001</v>
      </c>
      <c r="C69" s="19">
        <f>C78+((C60-C78)/18)*9</f>
        <v>15.6645</v>
      </c>
      <c r="E69" s="18">
        <f t="shared" si="38"/>
        <v>0.7300000000000001</v>
      </c>
      <c r="F69" s="19">
        <f>F78+((F60-F78)/18)*9</f>
        <v>44.5975</v>
      </c>
      <c r="H69">
        <f t="shared" si="12"/>
        <v>0</v>
      </c>
      <c r="I69">
        <f t="shared" si="12"/>
        <v>0</v>
      </c>
      <c r="J69">
        <f t="shared" si="17"/>
        <v>0</v>
      </c>
      <c r="K69">
        <f t="shared" si="18"/>
        <v>0</v>
      </c>
      <c r="L69">
        <f t="shared" si="19"/>
        <v>0</v>
      </c>
      <c r="M69">
        <f t="shared" si="20"/>
        <v>0</v>
      </c>
      <c r="N69">
        <f t="shared" si="21"/>
        <v>0</v>
      </c>
      <c r="O69">
        <f t="shared" si="22"/>
        <v>0</v>
      </c>
      <c r="P69">
        <f t="shared" si="23"/>
        <v>0</v>
      </c>
      <c r="R69">
        <f t="shared" si="23"/>
        <v>0</v>
      </c>
      <c r="S69">
        <f t="shared" si="2"/>
        <v>0</v>
      </c>
      <c r="T69">
        <f t="shared" si="3"/>
        <v>0</v>
      </c>
      <c r="U69">
        <f t="shared" si="4"/>
        <v>0</v>
      </c>
      <c r="V69">
        <f t="shared" si="5"/>
        <v>0</v>
      </c>
      <c r="W69">
        <f t="shared" si="6"/>
        <v>0</v>
      </c>
      <c r="X69">
        <f t="shared" si="7"/>
        <v>0</v>
      </c>
      <c r="Y69">
        <f t="shared" si="8"/>
        <v>0</v>
      </c>
      <c r="Z69">
        <f t="shared" si="9"/>
        <v>0</v>
      </c>
      <c r="BQ69" s="25"/>
      <c r="BR69" s="25"/>
      <c r="BS69" s="25"/>
      <c r="BT69" s="25"/>
      <c r="BU69" s="25"/>
    </row>
    <row r="70" spans="2:73" ht="12.75">
      <c r="B70" s="18">
        <f t="shared" si="37"/>
        <v>0.7400000000000001</v>
      </c>
      <c r="C70" s="19">
        <f>C78+((C60-C78)/18)*8</f>
        <v>15.370666666666667</v>
      </c>
      <c r="E70" s="18">
        <f t="shared" si="38"/>
        <v>0.7400000000000001</v>
      </c>
      <c r="F70" s="19">
        <f>F78+((F60-F78)/18)*8</f>
        <v>43.86544444444444</v>
      </c>
      <c r="H70">
        <f t="shared" si="12"/>
        <v>0</v>
      </c>
      <c r="I70">
        <f t="shared" si="12"/>
        <v>0</v>
      </c>
      <c r="J70">
        <f t="shared" si="17"/>
        <v>0</v>
      </c>
      <c r="K70">
        <f t="shared" si="18"/>
        <v>0</v>
      </c>
      <c r="L70">
        <f t="shared" si="19"/>
        <v>0</v>
      </c>
      <c r="M70">
        <f t="shared" si="20"/>
        <v>0</v>
      </c>
      <c r="N70">
        <f t="shared" si="21"/>
        <v>0</v>
      </c>
      <c r="O70">
        <f t="shared" si="22"/>
        <v>0</v>
      </c>
      <c r="P70">
        <f t="shared" si="23"/>
        <v>0</v>
      </c>
      <c r="R70">
        <f t="shared" si="23"/>
        <v>0</v>
      </c>
      <c r="S70">
        <f aca="true" t="shared" si="39" ref="S70:S133">IF(AND(S$4&gt;=$E70,S$4&lt;$E71),$F70,0)</f>
        <v>0</v>
      </c>
      <c r="T70">
        <f aca="true" t="shared" si="40" ref="T70:T133">IF(AND(T$4&gt;=$E70,T$4&lt;$E71),$F70,0)</f>
        <v>0</v>
      </c>
      <c r="U70">
        <f aca="true" t="shared" si="41" ref="U70:U133">IF(AND(U$4&gt;=$E70,U$4&lt;$E71),$F70,0)</f>
        <v>0</v>
      </c>
      <c r="V70">
        <f aca="true" t="shared" si="42" ref="V70:V133">IF(AND(V$4&gt;=$E70,V$4&lt;$E71),$F70,0)</f>
        <v>0</v>
      </c>
      <c r="W70">
        <f aca="true" t="shared" si="43" ref="W70:W133">IF(AND(W$4&gt;=$E70,W$4&lt;$E71),$F70,0)</f>
        <v>0</v>
      </c>
      <c r="X70">
        <f aca="true" t="shared" si="44" ref="X70:X133">IF(AND(X$4&gt;=$E70,X$4&lt;$E71),$F70,0)</f>
        <v>0</v>
      </c>
      <c r="Y70">
        <f aca="true" t="shared" si="45" ref="Y70:Y133">IF(AND(Y$4&gt;=$E70,Y$4&lt;$E71),$F70,0)</f>
        <v>0</v>
      </c>
      <c r="Z70">
        <f aca="true" t="shared" si="46" ref="Z70:Z133">IF(AND(Z$4&gt;=$E70,Z$4&lt;$E71),$F70,0)</f>
        <v>0</v>
      </c>
      <c r="BQ70" s="25"/>
      <c r="BR70" s="25"/>
      <c r="BS70" s="25"/>
      <c r="BT70" s="25"/>
      <c r="BU70" s="25"/>
    </row>
    <row r="71" spans="2:73" ht="12.75">
      <c r="B71" s="18">
        <f t="shared" si="37"/>
        <v>0.7500000000000001</v>
      </c>
      <c r="C71" s="19">
        <f>C78+((C60-C78)/18)*7</f>
        <v>15.076833333333333</v>
      </c>
      <c r="E71" s="18">
        <f t="shared" si="38"/>
        <v>0.7500000000000001</v>
      </c>
      <c r="F71" s="19">
        <f>F78+((F60-F78)/18)*7</f>
        <v>43.13338888888889</v>
      </c>
      <c r="H71">
        <f aca="true" t="shared" si="47" ref="H71:I134">IF(AND(H$4&gt;=$E71,H$4&lt;$E72),$F71,0)</f>
        <v>0</v>
      </c>
      <c r="I71">
        <f t="shared" si="47"/>
        <v>0</v>
      </c>
      <c r="J71">
        <f t="shared" si="17"/>
        <v>0</v>
      </c>
      <c r="K71">
        <f t="shared" si="18"/>
        <v>0</v>
      </c>
      <c r="L71">
        <f t="shared" si="19"/>
        <v>0</v>
      </c>
      <c r="M71">
        <f t="shared" si="20"/>
        <v>0</v>
      </c>
      <c r="N71">
        <f t="shared" si="21"/>
        <v>0</v>
      </c>
      <c r="O71">
        <f t="shared" si="22"/>
        <v>0</v>
      </c>
      <c r="P71">
        <f t="shared" si="23"/>
        <v>0</v>
      </c>
      <c r="R71">
        <f t="shared" si="23"/>
        <v>0</v>
      </c>
      <c r="S71">
        <f t="shared" si="39"/>
        <v>0</v>
      </c>
      <c r="T71">
        <f t="shared" si="40"/>
        <v>0</v>
      </c>
      <c r="U71">
        <f t="shared" si="41"/>
        <v>0</v>
      </c>
      <c r="V71">
        <f t="shared" si="42"/>
        <v>0</v>
      </c>
      <c r="W71">
        <f t="shared" si="43"/>
        <v>0</v>
      </c>
      <c r="X71">
        <f t="shared" si="44"/>
        <v>0</v>
      </c>
      <c r="Y71">
        <f t="shared" si="45"/>
        <v>0</v>
      </c>
      <c r="Z71">
        <f t="shared" si="46"/>
        <v>0</v>
      </c>
      <c r="BQ71" s="25"/>
      <c r="BR71" s="25"/>
      <c r="BS71" s="25"/>
      <c r="BT71" s="25"/>
      <c r="BU71" s="25"/>
    </row>
    <row r="72" spans="2:73" ht="12.75">
      <c r="B72" s="18">
        <f t="shared" si="37"/>
        <v>0.7600000000000001</v>
      </c>
      <c r="C72" s="19">
        <f>C78+((C60-C78)/18)*6</f>
        <v>14.783</v>
      </c>
      <c r="E72" s="18">
        <f t="shared" si="38"/>
        <v>0.7600000000000001</v>
      </c>
      <c r="F72" s="19">
        <f>F78+((F60-F78)/18)*6</f>
        <v>42.40133333333333</v>
      </c>
      <c r="H72">
        <f t="shared" si="47"/>
        <v>0</v>
      </c>
      <c r="I72">
        <f t="shared" si="47"/>
        <v>0</v>
      </c>
      <c r="J72">
        <f t="shared" si="17"/>
        <v>0</v>
      </c>
      <c r="K72">
        <f t="shared" si="18"/>
        <v>0</v>
      </c>
      <c r="L72">
        <f t="shared" si="19"/>
        <v>0</v>
      </c>
      <c r="M72">
        <f t="shared" si="20"/>
        <v>0</v>
      </c>
      <c r="N72">
        <f t="shared" si="21"/>
        <v>0</v>
      </c>
      <c r="O72">
        <f t="shared" si="22"/>
        <v>0</v>
      </c>
      <c r="P72">
        <f t="shared" si="23"/>
        <v>0</v>
      </c>
      <c r="R72">
        <f t="shared" si="23"/>
        <v>0</v>
      </c>
      <c r="S72">
        <f t="shared" si="39"/>
        <v>0</v>
      </c>
      <c r="T72">
        <f t="shared" si="40"/>
        <v>0</v>
      </c>
      <c r="U72">
        <f t="shared" si="41"/>
        <v>0</v>
      </c>
      <c r="V72">
        <f t="shared" si="42"/>
        <v>0</v>
      </c>
      <c r="W72">
        <f t="shared" si="43"/>
        <v>0</v>
      </c>
      <c r="X72">
        <f t="shared" si="44"/>
        <v>0</v>
      </c>
      <c r="Y72">
        <f t="shared" si="45"/>
        <v>0</v>
      </c>
      <c r="Z72">
        <f t="shared" si="46"/>
        <v>0</v>
      </c>
      <c r="BQ72" s="25"/>
      <c r="BR72" s="25"/>
      <c r="BS72" s="25"/>
      <c r="BT72" s="25"/>
      <c r="BU72" s="25"/>
    </row>
    <row r="73" spans="2:73" ht="12.75">
      <c r="B73" s="18">
        <f t="shared" si="37"/>
        <v>0.7700000000000001</v>
      </c>
      <c r="C73" s="19">
        <f>C78+((C60-C78)/18)*5</f>
        <v>14.489166666666666</v>
      </c>
      <c r="E73" s="18">
        <f t="shared" si="38"/>
        <v>0.7700000000000001</v>
      </c>
      <c r="F73" s="19">
        <f>F78+((F60-F78)/18)*5</f>
        <v>41.66927777777778</v>
      </c>
      <c r="H73">
        <f t="shared" si="47"/>
        <v>0</v>
      </c>
      <c r="I73">
        <f t="shared" si="47"/>
        <v>0</v>
      </c>
      <c r="J73">
        <f t="shared" si="17"/>
        <v>0</v>
      </c>
      <c r="K73">
        <f t="shared" si="18"/>
        <v>0</v>
      </c>
      <c r="L73">
        <f t="shared" si="19"/>
        <v>0</v>
      </c>
      <c r="M73">
        <f t="shared" si="20"/>
        <v>0</v>
      </c>
      <c r="N73">
        <f t="shared" si="21"/>
        <v>0</v>
      </c>
      <c r="O73">
        <f t="shared" si="22"/>
        <v>0</v>
      </c>
      <c r="P73">
        <f t="shared" si="23"/>
        <v>0</v>
      </c>
      <c r="R73">
        <f t="shared" si="23"/>
        <v>0</v>
      </c>
      <c r="S73">
        <f t="shared" si="39"/>
        <v>0</v>
      </c>
      <c r="T73">
        <f t="shared" si="40"/>
        <v>0</v>
      </c>
      <c r="U73">
        <f t="shared" si="41"/>
        <v>0</v>
      </c>
      <c r="V73">
        <f t="shared" si="42"/>
        <v>0</v>
      </c>
      <c r="W73">
        <f t="shared" si="43"/>
        <v>0</v>
      </c>
      <c r="X73">
        <f t="shared" si="44"/>
        <v>0</v>
      </c>
      <c r="Y73">
        <f t="shared" si="45"/>
        <v>0</v>
      </c>
      <c r="Z73">
        <f t="shared" si="46"/>
        <v>0</v>
      </c>
      <c r="BQ73" s="25"/>
      <c r="BR73" s="25"/>
      <c r="BS73" s="25"/>
      <c r="BT73" s="25"/>
      <c r="BU73" s="25"/>
    </row>
    <row r="74" spans="2:73" ht="12.75">
      <c r="B74" s="18">
        <f t="shared" si="37"/>
        <v>0.7800000000000001</v>
      </c>
      <c r="C74" s="19">
        <f>C78+((C60-C78)/18)*4</f>
        <v>14.195333333333334</v>
      </c>
      <c r="E74" s="18">
        <f t="shared" si="38"/>
        <v>0.7800000000000001</v>
      </c>
      <c r="F74" s="19">
        <f>F78+((F60-F78)/18)*4</f>
        <v>40.937222222222225</v>
      </c>
      <c r="H74">
        <f t="shared" si="47"/>
        <v>0</v>
      </c>
      <c r="I74">
        <f t="shared" si="47"/>
        <v>0</v>
      </c>
      <c r="J74">
        <f t="shared" si="17"/>
        <v>0</v>
      </c>
      <c r="K74">
        <f t="shared" si="18"/>
        <v>0</v>
      </c>
      <c r="L74">
        <f t="shared" si="19"/>
        <v>0</v>
      </c>
      <c r="M74">
        <f t="shared" si="20"/>
        <v>0</v>
      </c>
      <c r="N74">
        <f t="shared" si="21"/>
        <v>0</v>
      </c>
      <c r="O74">
        <f t="shared" si="22"/>
        <v>0</v>
      </c>
      <c r="P74">
        <f t="shared" si="23"/>
        <v>0</v>
      </c>
      <c r="R74">
        <f t="shared" si="23"/>
        <v>0</v>
      </c>
      <c r="S74">
        <f t="shared" si="39"/>
        <v>0</v>
      </c>
      <c r="T74">
        <f t="shared" si="40"/>
        <v>0</v>
      </c>
      <c r="U74">
        <f t="shared" si="41"/>
        <v>0</v>
      </c>
      <c r="V74">
        <f t="shared" si="42"/>
        <v>0</v>
      </c>
      <c r="W74">
        <f t="shared" si="43"/>
        <v>0</v>
      </c>
      <c r="X74">
        <f t="shared" si="44"/>
        <v>0</v>
      </c>
      <c r="Y74">
        <f t="shared" si="45"/>
        <v>0</v>
      </c>
      <c r="Z74">
        <f t="shared" si="46"/>
        <v>0</v>
      </c>
      <c r="BQ74" s="25"/>
      <c r="BR74" s="25"/>
      <c r="BS74" s="25"/>
      <c r="BT74" s="25"/>
      <c r="BU74" s="25"/>
    </row>
    <row r="75" spans="2:73" ht="12.75">
      <c r="B75" s="18">
        <f t="shared" si="37"/>
        <v>0.7900000000000001</v>
      </c>
      <c r="C75" s="19">
        <f>C78+((C60-C78)/18)*3</f>
        <v>13.9015</v>
      </c>
      <c r="E75" s="18">
        <f t="shared" si="38"/>
        <v>0.7900000000000001</v>
      </c>
      <c r="F75" s="19">
        <f>F78+((F60-F78)/18)*3</f>
        <v>40.20516666666667</v>
      </c>
      <c r="H75">
        <f t="shared" si="47"/>
        <v>0</v>
      </c>
      <c r="I75">
        <f t="shared" si="47"/>
        <v>0</v>
      </c>
      <c r="J75">
        <f t="shared" si="17"/>
        <v>0</v>
      </c>
      <c r="K75">
        <f t="shared" si="18"/>
        <v>0</v>
      </c>
      <c r="L75">
        <f t="shared" si="19"/>
        <v>0</v>
      </c>
      <c r="M75">
        <f t="shared" si="20"/>
        <v>0</v>
      </c>
      <c r="N75">
        <f t="shared" si="21"/>
        <v>0</v>
      </c>
      <c r="O75">
        <f t="shared" si="22"/>
        <v>0</v>
      </c>
      <c r="P75">
        <f t="shared" si="23"/>
        <v>0</v>
      </c>
      <c r="R75">
        <f t="shared" si="23"/>
        <v>0</v>
      </c>
      <c r="S75">
        <f t="shared" si="39"/>
        <v>0</v>
      </c>
      <c r="T75">
        <f t="shared" si="40"/>
        <v>0</v>
      </c>
      <c r="U75">
        <f t="shared" si="41"/>
        <v>0</v>
      </c>
      <c r="V75">
        <f t="shared" si="42"/>
        <v>0</v>
      </c>
      <c r="W75">
        <f t="shared" si="43"/>
        <v>0</v>
      </c>
      <c r="X75">
        <f t="shared" si="44"/>
        <v>0</v>
      </c>
      <c r="Y75">
        <f t="shared" si="45"/>
        <v>0</v>
      </c>
      <c r="Z75">
        <f t="shared" si="46"/>
        <v>0</v>
      </c>
      <c r="BQ75" s="25"/>
      <c r="BR75" s="25"/>
      <c r="BS75" s="25"/>
      <c r="BT75" s="25"/>
      <c r="BU75" s="25"/>
    </row>
    <row r="76" spans="2:73" ht="12.75">
      <c r="B76" s="18">
        <f t="shared" si="37"/>
        <v>0.8000000000000002</v>
      </c>
      <c r="C76" s="19">
        <f>C78+((C60-C78)/18)*2</f>
        <v>13.607666666666667</v>
      </c>
      <c r="E76" s="18">
        <f t="shared" si="38"/>
        <v>0.8000000000000002</v>
      </c>
      <c r="F76" s="19">
        <f>F78+((F60-F78)/18)*2</f>
        <v>39.47311111111111</v>
      </c>
      <c r="H76">
        <f t="shared" si="47"/>
        <v>0</v>
      </c>
      <c r="I76">
        <f t="shared" si="47"/>
        <v>0</v>
      </c>
      <c r="J76">
        <f t="shared" si="17"/>
        <v>0</v>
      </c>
      <c r="K76">
        <f t="shared" si="18"/>
        <v>0</v>
      </c>
      <c r="L76">
        <f t="shared" si="19"/>
        <v>0</v>
      </c>
      <c r="M76">
        <f t="shared" si="20"/>
        <v>0</v>
      </c>
      <c r="N76">
        <f t="shared" si="21"/>
        <v>0</v>
      </c>
      <c r="O76">
        <f t="shared" si="22"/>
        <v>0</v>
      </c>
      <c r="P76">
        <f t="shared" si="23"/>
        <v>0</v>
      </c>
      <c r="R76">
        <f t="shared" si="23"/>
        <v>0</v>
      </c>
      <c r="S76">
        <f t="shared" si="39"/>
        <v>0</v>
      </c>
      <c r="T76">
        <f t="shared" si="40"/>
        <v>0</v>
      </c>
      <c r="U76">
        <f t="shared" si="41"/>
        <v>0</v>
      </c>
      <c r="V76">
        <f t="shared" si="42"/>
        <v>0</v>
      </c>
      <c r="W76">
        <f t="shared" si="43"/>
        <v>0</v>
      </c>
      <c r="X76">
        <f t="shared" si="44"/>
        <v>0</v>
      </c>
      <c r="Y76">
        <f t="shared" si="45"/>
        <v>0</v>
      </c>
      <c r="Z76">
        <f t="shared" si="46"/>
        <v>0</v>
      </c>
      <c r="BQ76" s="25"/>
      <c r="BR76" s="25"/>
      <c r="BS76" s="25"/>
      <c r="BT76" s="25"/>
      <c r="BU76" s="25"/>
    </row>
    <row r="77" spans="2:26" ht="12.75">
      <c r="B77" s="18">
        <f t="shared" si="37"/>
        <v>0.8100000000000002</v>
      </c>
      <c r="C77" s="19">
        <f>C78+((C60-C78)/18)*1</f>
        <v>13.313833333333333</v>
      </c>
      <c r="E77" s="18">
        <f t="shared" si="38"/>
        <v>0.8100000000000002</v>
      </c>
      <c r="F77" s="19">
        <f>F78+((F60-F78)/18)*1</f>
        <v>38.741055555555555</v>
      </c>
      <c r="H77">
        <f t="shared" si="47"/>
        <v>0</v>
      </c>
      <c r="I77">
        <f t="shared" si="47"/>
        <v>0</v>
      </c>
      <c r="J77">
        <f t="shared" si="17"/>
        <v>0</v>
      </c>
      <c r="K77">
        <f t="shared" si="18"/>
        <v>0</v>
      </c>
      <c r="L77">
        <f t="shared" si="19"/>
        <v>0</v>
      </c>
      <c r="M77">
        <f t="shared" si="20"/>
        <v>0</v>
      </c>
      <c r="N77">
        <f t="shared" si="21"/>
        <v>0</v>
      </c>
      <c r="O77">
        <f t="shared" si="22"/>
        <v>0</v>
      </c>
      <c r="P77">
        <f t="shared" si="23"/>
        <v>0</v>
      </c>
      <c r="R77">
        <f t="shared" si="23"/>
        <v>0</v>
      </c>
      <c r="S77">
        <f t="shared" si="39"/>
        <v>0</v>
      </c>
      <c r="T77">
        <f t="shared" si="40"/>
        <v>0</v>
      </c>
      <c r="U77">
        <f t="shared" si="41"/>
        <v>0</v>
      </c>
      <c r="V77">
        <f t="shared" si="42"/>
        <v>0</v>
      </c>
      <c r="W77">
        <f t="shared" si="43"/>
        <v>0</v>
      </c>
      <c r="X77">
        <f t="shared" si="44"/>
        <v>0</v>
      </c>
      <c r="Y77">
        <f t="shared" si="45"/>
        <v>0</v>
      </c>
      <c r="Z77">
        <f t="shared" si="46"/>
        <v>0</v>
      </c>
    </row>
    <row r="78" spans="2:26" ht="12.75">
      <c r="B78" s="18">
        <v>0.82</v>
      </c>
      <c r="C78" s="19">
        <v>13.02</v>
      </c>
      <c r="E78" s="18">
        <v>0.82</v>
      </c>
      <c r="F78" s="19">
        <v>38.009</v>
      </c>
      <c r="H78">
        <f t="shared" si="47"/>
        <v>0</v>
      </c>
      <c r="I78">
        <f t="shared" si="47"/>
        <v>0</v>
      </c>
      <c r="J78">
        <f t="shared" si="17"/>
        <v>0</v>
      </c>
      <c r="K78">
        <f t="shared" si="18"/>
        <v>0</v>
      </c>
      <c r="L78">
        <f t="shared" si="19"/>
        <v>0</v>
      </c>
      <c r="M78">
        <f t="shared" si="20"/>
        <v>0</v>
      </c>
      <c r="N78">
        <f t="shared" si="21"/>
        <v>0</v>
      </c>
      <c r="O78">
        <f t="shared" si="22"/>
        <v>0</v>
      </c>
      <c r="P78">
        <f t="shared" si="23"/>
        <v>0</v>
      </c>
      <c r="R78">
        <f t="shared" si="23"/>
        <v>0</v>
      </c>
      <c r="S78">
        <f t="shared" si="39"/>
        <v>0</v>
      </c>
      <c r="T78">
        <f t="shared" si="40"/>
        <v>0</v>
      </c>
      <c r="U78">
        <f t="shared" si="41"/>
        <v>0</v>
      </c>
      <c r="V78">
        <f t="shared" si="42"/>
        <v>0</v>
      </c>
      <c r="W78">
        <f t="shared" si="43"/>
        <v>0</v>
      </c>
      <c r="X78">
        <f t="shared" si="44"/>
        <v>0</v>
      </c>
      <c r="Y78">
        <f t="shared" si="45"/>
        <v>0</v>
      </c>
      <c r="Z78">
        <f t="shared" si="46"/>
        <v>0</v>
      </c>
    </row>
    <row r="79" spans="2:26" ht="12.75">
      <c r="B79" s="18">
        <f aca="true" t="shared" si="48" ref="B79:B95">B78+0.01</f>
        <v>0.83</v>
      </c>
      <c r="C79" s="19">
        <f>C96+((C78-C96)/18)*17</f>
        <v>12.849944444444443</v>
      </c>
      <c r="E79" s="18">
        <f aca="true" t="shared" si="49" ref="E79:E95">E78+0.01</f>
        <v>0.83</v>
      </c>
      <c r="F79" s="19">
        <f>F96+((F78-F96)/18)*17</f>
        <v>37.78077777777778</v>
      </c>
      <c r="H79">
        <f t="shared" si="47"/>
        <v>0</v>
      </c>
      <c r="I79">
        <f t="shared" si="47"/>
        <v>0</v>
      </c>
      <c r="J79">
        <f t="shared" si="17"/>
        <v>0</v>
      </c>
      <c r="K79">
        <f t="shared" si="18"/>
        <v>0</v>
      </c>
      <c r="L79">
        <f t="shared" si="19"/>
        <v>0</v>
      </c>
      <c r="M79">
        <f t="shared" si="20"/>
        <v>0</v>
      </c>
      <c r="N79">
        <f t="shared" si="21"/>
        <v>0</v>
      </c>
      <c r="O79">
        <f t="shared" si="22"/>
        <v>0</v>
      </c>
      <c r="P79">
        <f t="shared" si="23"/>
        <v>0</v>
      </c>
      <c r="R79">
        <f t="shared" si="23"/>
        <v>0</v>
      </c>
      <c r="S79">
        <f t="shared" si="39"/>
        <v>0</v>
      </c>
      <c r="T79">
        <f t="shared" si="40"/>
        <v>0</v>
      </c>
      <c r="U79">
        <f t="shared" si="41"/>
        <v>0</v>
      </c>
      <c r="V79">
        <f t="shared" si="42"/>
        <v>0</v>
      </c>
      <c r="W79">
        <f t="shared" si="43"/>
        <v>0</v>
      </c>
      <c r="X79">
        <f t="shared" si="44"/>
        <v>0</v>
      </c>
      <c r="Y79">
        <f t="shared" si="45"/>
        <v>0</v>
      </c>
      <c r="Z79">
        <f t="shared" si="46"/>
        <v>0</v>
      </c>
    </row>
    <row r="80" spans="2:26" ht="12.75">
      <c r="B80" s="18">
        <f t="shared" si="48"/>
        <v>0.84</v>
      </c>
      <c r="C80" s="19">
        <f>C96+((C78-C96)/18)*16</f>
        <v>12.679888888888888</v>
      </c>
      <c r="E80" s="18">
        <f t="shared" si="49"/>
        <v>0.84</v>
      </c>
      <c r="F80" s="19">
        <f>F96+((F78-F96)/18)*16</f>
        <v>37.55255555555556</v>
      </c>
      <c r="H80">
        <f t="shared" si="47"/>
        <v>0</v>
      </c>
      <c r="I80">
        <f t="shared" si="47"/>
        <v>0</v>
      </c>
      <c r="J80">
        <f t="shared" si="17"/>
        <v>0</v>
      </c>
      <c r="K80">
        <f t="shared" si="18"/>
        <v>0</v>
      </c>
      <c r="L80">
        <f t="shared" si="19"/>
        <v>0</v>
      </c>
      <c r="M80">
        <f t="shared" si="20"/>
        <v>0</v>
      </c>
      <c r="N80">
        <f t="shared" si="21"/>
        <v>0</v>
      </c>
      <c r="O80">
        <f t="shared" si="22"/>
        <v>0</v>
      </c>
      <c r="P80">
        <f t="shared" si="23"/>
        <v>0</v>
      </c>
      <c r="R80">
        <f t="shared" si="23"/>
        <v>0</v>
      </c>
      <c r="S80">
        <f t="shared" si="39"/>
        <v>0</v>
      </c>
      <c r="T80">
        <f t="shared" si="40"/>
        <v>0</v>
      </c>
      <c r="U80">
        <f t="shared" si="41"/>
        <v>0</v>
      </c>
      <c r="V80">
        <f t="shared" si="42"/>
        <v>0</v>
      </c>
      <c r="W80">
        <f t="shared" si="43"/>
        <v>0</v>
      </c>
      <c r="X80">
        <f t="shared" si="44"/>
        <v>0</v>
      </c>
      <c r="Y80">
        <f t="shared" si="45"/>
        <v>0</v>
      </c>
      <c r="Z80">
        <f t="shared" si="46"/>
        <v>0</v>
      </c>
    </row>
    <row r="81" spans="2:26" ht="12.75">
      <c r="B81" s="18">
        <f t="shared" si="48"/>
        <v>0.85</v>
      </c>
      <c r="C81" s="19">
        <f>C96+((C78-C96)/18)*15</f>
        <v>12.509833333333333</v>
      </c>
      <c r="E81" s="18">
        <f t="shared" si="49"/>
        <v>0.85</v>
      </c>
      <c r="F81" s="19">
        <f>F96+((F78-F96)/18)*15</f>
        <v>37.324333333333335</v>
      </c>
      <c r="H81">
        <f t="shared" si="47"/>
        <v>0</v>
      </c>
      <c r="I81">
        <f t="shared" si="47"/>
        <v>0</v>
      </c>
      <c r="J81">
        <f t="shared" si="17"/>
        <v>0</v>
      </c>
      <c r="K81">
        <f t="shared" si="18"/>
        <v>0</v>
      </c>
      <c r="L81">
        <f t="shared" si="19"/>
        <v>0</v>
      </c>
      <c r="M81">
        <f t="shared" si="20"/>
        <v>0</v>
      </c>
      <c r="N81">
        <f t="shared" si="21"/>
        <v>0</v>
      </c>
      <c r="O81">
        <f t="shared" si="22"/>
        <v>0</v>
      </c>
      <c r="P81">
        <f t="shared" si="23"/>
        <v>0</v>
      </c>
      <c r="R81">
        <f t="shared" si="23"/>
        <v>0</v>
      </c>
      <c r="S81">
        <f t="shared" si="39"/>
        <v>0</v>
      </c>
      <c r="T81">
        <f t="shared" si="40"/>
        <v>0</v>
      </c>
      <c r="U81">
        <f t="shared" si="41"/>
        <v>0</v>
      </c>
      <c r="V81">
        <f t="shared" si="42"/>
        <v>0</v>
      </c>
      <c r="W81">
        <f t="shared" si="43"/>
        <v>0</v>
      </c>
      <c r="X81">
        <f t="shared" si="44"/>
        <v>0</v>
      </c>
      <c r="Y81">
        <f t="shared" si="45"/>
        <v>0</v>
      </c>
      <c r="Z81">
        <f t="shared" si="46"/>
        <v>0</v>
      </c>
    </row>
    <row r="82" spans="2:26" ht="12.75">
      <c r="B82" s="18">
        <f t="shared" si="48"/>
        <v>0.86</v>
      </c>
      <c r="C82" s="19">
        <f>C96+((C78-C96)/18)*14</f>
        <v>12.339777777777776</v>
      </c>
      <c r="E82" s="18">
        <f t="shared" si="49"/>
        <v>0.86</v>
      </c>
      <c r="F82" s="19">
        <f>F96+((F78-F96)/18)*14</f>
        <v>37.096111111111114</v>
      </c>
      <c r="H82">
        <f t="shared" si="47"/>
        <v>0</v>
      </c>
      <c r="I82">
        <f t="shared" si="47"/>
        <v>0</v>
      </c>
      <c r="J82">
        <f t="shared" si="17"/>
        <v>0</v>
      </c>
      <c r="K82">
        <f t="shared" si="18"/>
        <v>0</v>
      </c>
      <c r="L82">
        <f t="shared" si="19"/>
        <v>0</v>
      </c>
      <c r="M82">
        <f t="shared" si="20"/>
        <v>0</v>
      </c>
      <c r="N82">
        <f t="shared" si="21"/>
        <v>0</v>
      </c>
      <c r="O82">
        <f t="shared" si="22"/>
        <v>0</v>
      </c>
      <c r="P82">
        <f t="shared" si="23"/>
        <v>0</v>
      </c>
      <c r="R82">
        <f t="shared" si="23"/>
        <v>0</v>
      </c>
      <c r="S82">
        <f t="shared" si="39"/>
        <v>0</v>
      </c>
      <c r="T82">
        <f t="shared" si="40"/>
        <v>0</v>
      </c>
      <c r="U82">
        <f t="shared" si="41"/>
        <v>0</v>
      </c>
      <c r="V82">
        <f t="shared" si="42"/>
        <v>0</v>
      </c>
      <c r="W82">
        <f t="shared" si="43"/>
        <v>0</v>
      </c>
      <c r="X82">
        <f t="shared" si="44"/>
        <v>0</v>
      </c>
      <c r="Y82">
        <f t="shared" si="45"/>
        <v>0</v>
      </c>
      <c r="Z82">
        <f t="shared" si="46"/>
        <v>0</v>
      </c>
    </row>
    <row r="83" spans="2:26" ht="12.75">
      <c r="B83" s="18">
        <f t="shared" si="48"/>
        <v>0.87</v>
      </c>
      <c r="C83" s="19">
        <f>C96+((C78-C96)/18)*13</f>
        <v>12.169722222222221</v>
      </c>
      <c r="E83" s="18">
        <f t="shared" si="49"/>
        <v>0.87</v>
      </c>
      <c r="F83" s="19">
        <f>F96+((F78-F96)/18)*13</f>
        <v>36.86788888888889</v>
      </c>
      <c r="H83">
        <f t="shared" si="47"/>
        <v>0</v>
      </c>
      <c r="I83">
        <f t="shared" si="47"/>
        <v>0</v>
      </c>
      <c r="J83">
        <f t="shared" si="17"/>
        <v>0</v>
      </c>
      <c r="K83">
        <f t="shared" si="18"/>
        <v>0</v>
      </c>
      <c r="L83">
        <f t="shared" si="19"/>
        <v>0</v>
      </c>
      <c r="M83">
        <f t="shared" si="20"/>
        <v>0</v>
      </c>
      <c r="N83">
        <f t="shared" si="21"/>
        <v>0</v>
      </c>
      <c r="O83">
        <f t="shared" si="22"/>
        <v>0</v>
      </c>
      <c r="P83">
        <f t="shared" si="23"/>
        <v>0</v>
      </c>
      <c r="R83">
        <f t="shared" si="23"/>
        <v>0</v>
      </c>
      <c r="S83">
        <f t="shared" si="39"/>
        <v>0</v>
      </c>
      <c r="T83">
        <f t="shared" si="40"/>
        <v>0</v>
      </c>
      <c r="U83">
        <f t="shared" si="41"/>
        <v>0</v>
      </c>
      <c r="V83">
        <f t="shared" si="42"/>
        <v>0</v>
      </c>
      <c r="W83">
        <f t="shared" si="43"/>
        <v>0</v>
      </c>
      <c r="X83">
        <f t="shared" si="44"/>
        <v>0</v>
      </c>
      <c r="Y83">
        <f t="shared" si="45"/>
        <v>0</v>
      </c>
      <c r="Z83">
        <f t="shared" si="46"/>
        <v>0</v>
      </c>
    </row>
    <row r="84" spans="2:26" ht="12.75">
      <c r="B84" s="18">
        <f t="shared" si="48"/>
        <v>0.88</v>
      </c>
      <c r="C84" s="19">
        <f>C96+((C78-C96)/18)*12</f>
        <v>11.999666666666666</v>
      </c>
      <c r="E84" s="18">
        <f t="shared" si="49"/>
        <v>0.88</v>
      </c>
      <c r="F84" s="19">
        <f>F96+((F78-F96)/18)*12</f>
        <v>36.63966666666667</v>
      </c>
      <c r="H84">
        <f t="shared" si="47"/>
        <v>0</v>
      </c>
      <c r="I84">
        <f t="shared" si="47"/>
        <v>0</v>
      </c>
      <c r="J84">
        <f t="shared" si="17"/>
        <v>0</v>
      </c>
      <c r="K84">
        <f t="shared" si="18"/>
        <v>0</v>
      </c>
      <c r="L84">
        <f t="shared" si="19"/>
        <v>0</v>
      </c>
      <c r="M84">
        <f t="shared" si="20"/>
        <v>0</v>
      </c>
      <c r="N84">
        <f t="shared" si="21"/>
        <v>0</v>
      </c>
      <c r="O84">
        <f t="shared" si="22"/>
        <v>0</v>
      </c>
      <c r="P84">
        <f t="shared" si="23"/>
        <v>0</v>
      </c>
      <c r="R84">
        <f t="shared" si="23"/>
        <v>0</v>
      </c>
      <c r="S84">
        <f t="shared" si="39"/>
        <v>0</v>
      </c>
      <c r="T84">
        <f t="shared" si="40"/>
        <v>0</v>
      </c>
      <c r="U84">
        <f t="shared" si="41"/>
        <v>0</v>
      </c>
      <c r="V84">
        <f t="shared" si="42"/>
        <v>0</v>
      </c>
      <c r="W84">
        <f t="shared" si="43"/>
        <v>0</v>
      </c>
      <c r="X84">
        <f t="shared" si="44"/>
        <v>0</v>
      </c>
      <c r="Y84">
        <f t="shared" si="45"/>
        <v>0</v>
      </c>
      <c r="Z84">
        <f t="shared" si="46"/>
        <v>0</v>
      </c>
    </row>
    <row r="85" spans="2:26" ht="12.75">
      <c r="B85" s="18">
        <f t="shared" si="48"/>
        <v>0.89</v>
      </c>
      <c r="C85" s="19">
        <f>C96+((C78-C96)/18)*11</f>
        <v>11.829611111111111</v>
      </c>
      <c r="E85" s="18">
        <f t="shared" si="49"/>
        <v>0.89</v>
      </c>
      <c r="F85" s="19">
        <f>F96+((F78-F96)/18)*11</f>
        <v>36.41144444444445</v>
      </c>
      <c r="H85">
        <f t="shared" si="47"/>
        <v>0</v>
      </c>
      <c r="I85">
        <f t="shared" si="47"/>
        <v>0</v>
      </c>
      <c r="J85">
        <f t="shared" si="17"/>
        <v>0</v>
      </c>
      <c r="K85">
        <f t="shared" si="18"/>
        <v>0</v>
      </c>
      <c r="L85">
        <f t="shared" si="19"/>
        <v>0</v>
      </c>
      <c r="M85">
        <f t="shared" si="20"/>
        <v>0</v>
      </c>
      <c r="N85">
        <f t="shared" si="21"/>
        <v>0</v>
      </c>
      <c r="O85">
        <f t="shared" si="22"/>
        <v>0</v>
      </c>
      <c r="P85">
        <f t="shared" si="23"/>
        <v>0</v>
      </c>
      <c r="R85">
        <f t="shared" si="23"/>
        <v>0</v>
      </c>
      <c r="S85">
        <f t="shared" si="39"/>
        <v>0</v>
      </c>
      <c r="T85">
        <f t="shared" si="40"/>
        <v>0</v>
      </c>
      <c r="U85">
        <f t="shared" si="41"/>
        <v>0</v>
      </c>
      <c r="V85">
        <f t="shared" si="42"/>
        <v>0</v>
      </c>
      <c r="W85">
        <f t="shared" si="43"/>
        <v>0</v>
      </c>
      <c r="X85">
        <f t="shared" si="44"/>
        <v>0</v>
      </c>
      <c r="Y85">
        <f t="shared" si="45"/>
        <v>0</v>
      </c>
      <c r="Z85">
        <f t="shared" si="46"/>
        <v>0</v>
      </c>
    </row>
    <row r="86" spans="2:26" ht="12.75">
      <c r="B86" s="18">
        <f t="shared" si="48"/>
        <v>0.9</v>
      </c>
      <c r="C86" s="19">
        <f>C96+((C78-C96)/18)*10</f>
        <v>11.659555555555555</v>
      </c>
      <c r="E86" s="18">
        <f t="shared" si="49"/>
        <v>0.9</v>
      </c>
      <c r="F86" s="19">
        <f>F96+((F78-F96)/18)*10</f>
        <v>36.18322222222223</v>
      </c>
      <c r="H86">
        <f t="shared" si="47"/>
        <v>0</v>
      </c>
      <c r="I86">
        <f t="shared" si="47"/>
        <v>0</v>
      </c>
      <c r="J86">
        <f aca="true" t="shared" si="50" ref="J86:J149">IF(AND(J$4&gt;=$E86,J$4&lt;$E87),$F86,0)</f>
        <v>0</v>
      </c>
      <c r="K86">
        <f aca="true" t="shared" si="51" ref="K86:K149">IF(AND(K$4&gt;=$E86,K$4&lt;$E87),$F86,0)</f>
        <v>0</v>
      </c>
      <c r="L86">
        <f aca="true" t="shared" si="52" ref="L86:L149">IF(AND(L$4&gt;=$E86,L$4&lt;$E87),$F86,0)</f>
        <v>0</v>
      </c>
      <c r="M86">
        <f aca="true" t="shared" si="53" ref="M86:M149">IF(AND(M$4&gt;=$E86,M$4&lt;$E87),$F86,0)</f>
        <v>0</v>
      </c>
      <c r="N86">
        <f aca="true" t="shared" si="54" ref="N86:N149">IF(AND(N$4&gt;=$E86,N$4&lt;$E87),$F86,0)</f>
        <v>0</v>
      </c>
      <c r="O86">
        <f aca="true" t="shared" si="55" ref="O86:O149">IF(AND(O$4&gt;=$E86,O$4&lt;$E87),$F86,0)</f>
        <v>0</v>
      </c>
      <c r="P86">
        <f aca="true" t="shared" si="56" ref="P86:R149">IF(AND(P$4&gt;=$E86,P$4&lt;$E87),$F86,0)</f>
        <v>0</v>
      </c>
      <c r="R86">
        <f t="shared" si="56"/>
        <v>0</v>
      </c>
      <c r="S86">
        <f t="shared" si="39"/>
        <v>0</v>
      </c>
      <c r="T86">
        <f t="shared" si="40"/>
        <v>0</v>
      </c>
      <c r="U86">
        <f t="shared" si="41"/>
        <v>0</v>
      </c>
      <c r="V86">
        <f t="shared" si="42"/>
        <v>0</v>
      </c>
      <c r="W86">
        <f t="shared" si="43"/>
        <v>0</v>
      </c>
      <c r="X86">
        <f t="shared" si="44"/>
        <v>0</v>
      </c>
      <c r="Y86">
        <f t="shared" si="45"/>
        <v>0</v>
      </c>
      <c r="Z86">
        <f t="shared" si="46"/>
        <v>0</v>
      </c>
    </row>
    <row r="87" spans="2:26" ht="12.75">
      <c r="B87" s="18">
        <f t="shared" si="48"/>
        <v>0.91</v>
      </c>
      <c r="C87" s="19">
        <f>C96+((C78-C96)/18)*9</f>
        <v>11.4895</v>
      </c>
      <c r="E87" s="18">
        <f t="shared" si="49"/>
        <v>0.91</v>
      </c>
      <c r="F87" s="19">
        <f>F96+((F78-F96)/18)*9</f>
        <v>35.955</v>
      </c>
      <c r="H87">
        <f t="shared" si="47"/>
        <v>0</v>
      </c>
      <c r="I87">
        <f t="shared" si="47"/>
        <v>0</v>
      </c>
      <c r="J87">
        <f t="shared" si="50"/>
        <v>0</v>
      </c>
      <c r="K87">
        <f t="shared" si="51"/>
        <v>0</v>
      </c>
      <c r="L87">
        <f t="shared" si="52"/>
        <v>0</v>
      </c>
      <c r="M87">
        <f t="shared" si="53"/>
        <v>0</v>
      </c>
      <c r="N87">
        <f t="shared" si="54"/>
        <v>0</v>
      </c>
      <c r="O87">
        <f t="shared" si="55"/>
        <v>0</v>
      </c>
      <c r="P87">
        <f t="shared" si="56"/>
        <v>0</v>
      </c>
      <c r="R87">
        <f t="shared" si="56"/>
        <v>0</v>
      </c>
      <c r="S87">
        <f t="shared" si="39"/>
        <v>0</v>
      </c>
      <c r="T87">
        <f t="shared" si="40"/>
        <v>0</v>
      </c>
      <c r="U87">
        <f t="shared" si="41"/>
        <v>0</v>
      </c>
      <c r="V87">
        <f t="shared" si="42"/>
        <v>0</v>
      </c>
      <c r="W87">
        <f t="shared" si="43"/>
        <v>0</v>
      </c>
      <c r="X87">
        <f t="shared" si="44"/>
        <v>0</v>
      </c>
      <c r="Y87">
        <f t="shared" si="45"/>
        <v>0</v>
      </c>
      <c r="Z87">
        <f t="shared" si="46"/>
        <v>0</v>
      </c>
    </row>
    <row r="88" spans="2:26" ht="12.75">
      <c r="B88" s="18">
        <f t="shared" si="48"/>
        <v>0.92</v>
      </c>
      <c r="C88" s="19">
        <f>C96+((C78-C96)/18)*8</f>
        <v>11.319444444444445</v>
      </c>
      <c r="E88" s="18">
        <f t="shared" si="49"/>
        <v>0.92</v>
      </c>
      <c r="F88" s="19">
        <f>F96+((F78-F96)/18)*8</f>
        <v>35.72677777777778</v>
      </c>
      <c r="H88">
        <f t="shared" si="47"/>
        <v>0</v>
      </c>
      <c r="I88">
        <f t="shared" si="47"/>
        <v>0</v>
      </c>
      <c r="J88">
        <f t="shared" si="50"/>
        <v>0</v>
      </c>
      <c r="K88">
        <f t="shared" si="51"/>
        <v>0</v>
      </c>
      <c r="L88">
        <f t="shared" si="52"/>
        <v>0</v>
      </c>
      <c r="M88">
        <f t="shared" si="53"/>
        <v>0</v>
      </c>
      <c r="N88">
        <f t="shared" si="54"/>
        <v>0</v>
      </c>
      <c r="O88">
        <f t="shared" si="55"/>
        <v>0</v>
      </c>
      <c r="P88">
        <f t="shared" si="56"/>
        <v>0</v>
      </c>
      <c r="R88">
        <f t="shared" si="56"/>
        <v>0</v>
      </c>
      <c r="S88">
        <f t="shared" si="39"/>
        <v>0</v>
      </c>
      <c r="T88">
        <f t="shared" si="40"/>
        <v>0</v>
      </c>
      <c r="U88">
        <f t="shared" si="41"/>
        <v>0</v>
      </c>
      <c r="V88">
        <f t="shared" si="42"/>
        <v>0</v>
      </c>
      <c r="W88">
        <f t="shared" si="43"/>
        <v>0</v>
      </c>
      <c r="X88">
        <f t="shared" si="44"/>
        <v>0</v>
      </c>
      <c r="Y88">
        <f t="shared" si="45"/>
        <v>0</v>
      </c>
      <c r="Z88">
        <f t="shared" si="46"/>
        <v>0</v>
      </c>
    </row>
    <row r="89" spans="2:26" ht="12.75">
      <c r="B89" s="18">
        <f t="shared" si="48"/>
        <v>0.93</v>
      </c>
      <c r="C89" s="19">
        <f>C96+((C78-C96)/18)*7</f>
        <v>11.149388888888888</v>
      </c>
      <c r="E89" s="18">
        <f t="shared" si="49"/>
        <v>0.93</v>
      </c>
      <c r="F89" s="19">
        <f>F96+((F78-F96)/18)*7</f>
        <v>35.498555555555555</v>
      </c>
      <c r="H89">
        <f t="shared" si="47"/>
        <v>0</v>
      </c>
      <c r="I89">
        <f t="shared" si="47"/>
        <v>0</v>
      </c>
      <c r="J89">
        <f t="shared" si="50"/>
        <v>0</v>
      </c>
      <c r="K89">
        <f t="shared" si="51"/>
        <v>0</v>
      </c>
      <c r="L89">
        <f t="shared" si="52"/>
        <v>0</v>
      </c>
      <c r="M89">
        <f t="shared" si="53"/>
        <v>0</v>
      </c>
      <c r="N89">
        <f t="shared" si="54"/>
        <v>0</v>
      </c>
      <c r="O89">
        <f t="shared" si="55"/>
        <v>0</v>
      </c>
      <c r="P89">
        <f t="shared" si="56"/>
        <v>0</v>
      </c>
      <c r="R89">
        <f t="shared" si="56"/>
        <v>0</v>
      </c>
      <c r="S89">
        <f t="shared" si="39"/>
        <v>0</v>
      </c>
      <c r="T89">
        <f t="shared" si="40"/>
        <v>0</v>
      </c>
      <c r="U89">
        <f t="shared" si="41"/>
        <v>0</v>
      </c>
      <c r="V89">
        <f t="shared" si="42"/>
        <v>0</v>
      </c>
      <c r="W89">
        <f t="shared" si="43"/>
        <v>0</v>
      </c>
      <c r="X89">
        <f t="shared" si="44"/>
        <v>0</v>
      </c>
      <c r="Y89">
        <f t="shared" si="45"/>
        <v>0</v>
      </c>
      <c r="Z89">
        <f t="shared" si="46"/>
        <v>0</v>
      </c>
    </row>
    <row r="90" spans="2:26" ht="12.75">
      <c r="B90" s="18">
        <f t="shared" si="48"/>
        <v>0.9400000000000001</v>
      </c>
      <c r="C90" s="19">
        <f>C96+((C78-C96)/18)*6</f>
        <v>10.979333333333333</v>
      </c>
      <c r="E90" s="18">
        <f t="shared" si="49"/>
        <v>0.9400000000000001</v>
      </c>
      <c r="F90" s="19">
        <f>F96+((F78-F96)/18)*6</f>
        <v>35.27033333333333</v>
      </c>
      <c r="H90">
        <f t="shared" si="47"/>
        <v>0</v>
      </c>
      <c r="I90">
        <f t="shared" si="47"/>
        <v>0</v>
      </c>
      <c r="J90">
        <f t="shared" si="50"/>
        <v>0</v>
      </c>
      <c r="K90">
        <f t="shared" si="51"/>
        <v>0</v>
      </c>
      <c r="L90">
        <f t="shared" si="52"/>
        <v>0</v>
      </c>
      <c r="M90">
        <f t="shared" si="53"/>
        <v>0</v>
      </c>
      <c r="N90">
        <f t="shared" si="54"/>
        <v>0</v>
      </c>
      <c r="O90">
        <f t="shared" si="55"/>
        <v>0</v>
      </c>
      <c r="P90">
        <f t="shared" si="56"/>
        <v>0</v>
      </c>
      <c r="R90">
        <f t="shared" si="56"/>
        <v>0</v>
      </c>
      <c r="S90">
        <f t="shared" si="39"/>
        <v>0</v>
      </c>
      <c r="T90">
        <f t="shared" si="40"/>
        <v>0</v>
      </c>
      <c r="U90">
        <f t="shared" si="41"/>
        <v>0</v>
      </c>
      <c r="V90">
        <f t="shared" si="42"/>
        <v>0</v>
      </c>
      <c r="W90">
        <f t="shared" si="43"/>
        <v>0</v>
      </c>
      <c r="X90">
        <f t="shared" si="44"/>
        <v>0</v>
      </c>
      <c r="Y90">
        <f t="shared" si="45"/>
        <v>0</v>
      </c>
      <c r="Z90">
        <f t="shared" si="46"/>
        <v>0</v>
      </c>
    </row>
    <row r="91" spans="2:26" ht="12.75">
      <c r="B91" s="18">
        <f t="shared" si="48"/>
        <v>0.9500000000000001</v>
      </c>
      <c r="C91" s="19">
        <f>C96+((C78-C96)/18)*5</f>
        <v>10.809277777777778</v>
      </c>
      <c r="E91" s="18">
        <f t="shared" si="49"/>
        <v>0.9500000000000001</v>
      </c>
      <c r="F91" s="19">
        <f>F96+((F78-F96)/18)*5</f>
        <v>35.04211111111111</v>
      </c>
      <c r="H91">
        <f t="shared" si="47"/>
        <v>0</v>
      </c>
      <c r="I91">
        <f t="shared" si="47"/>
        <v>0</v>
      </c>
      <c r="J91">
        <f t="shared" si="50"/>
        <v>0</v>
      </c>
      <c r="K91">
        <f t="shared" si="51"/>
        <v>0</v>
      </c>
      <c r="L91">
        <f t="shared" si="52"/>
        <v>0</v>
      </c>
      <c r="M91">
        <f t="shared" si="53"/>
        <v>0</v>
      </c>
      <c r="N91">
        <f t="shared" si="54"/>
        <v>0</v>
      </c>
      <c r="O91">
        <f t="shared" si="55"/>
        <v>0</v>
      </c>
      <c r="P91">
        <f t="shared" si="56"/>
        <v>0</v>
      </c>
      <c r="R91">
        <f t="shared" si="56"/>
        <v>0</v>
      </c>
      <c r="S91">
        <f t="shared" si="39"/>
        <v>0</v>
      </c>
      <c r="T91">
        <f t="shared" si="40"/>
        <v>0</v>
      </c>
      <c r="U91">
        <f t="shared" si="41"/>
        <v>0</v>
      </c>
      <c r="V91">
        <f t="shared" si="42"/>
        <v>0</v>
      </c>
      <c r="W91">
        <f t="shared" si="43"/>
        <v>0</v>
      </c>
      <c r="X91">
        <f t="shared" si="44"/>
        <v>0</v>
      </c>
      <c r="Y91">
        <f t="shared" si="45"/>
        <v>0</v>
      </c>
      <c r="Z91">
        <f t="shared" si="46"/>
        <v>0</v>
      </c>
    </row>
    <row r="92" spans="2:26" ht="12.75">
      <c r="B92" s="18">
        <f t="shared" si="48"/>
        <v>0.9600000000000001</v>
      </c>
      <c r="C92" s="19">
        <f>C96+((C78-C96)/18)*4</f>
        <v>10.639222222222221</v>
      </c>
      <c r="E92" s="18">
        <f t="shared" si="49"/>
        <v>0.9600000000000001</v>
      </c>
      <c r="F92" s="19">
        <f>F96+((F78-F96)/18)*4</f>
        <v>34.81388888888889</v>
      </c>
      <c r="H92">
        <f t="shared" si="47"/>
        <v>0</v>
      </c>
      <c r="I92">
        <f t="shared" si="47"/>
        <v>0</v>
      </c>
      <c r="J92">
        <f t="shared" si="50"/>
        <v>0</v>
      </c>
      <c r="K92">
        <f t="shared" si="51"/>
        <v>0</v>
      </c>
      <c r="L92">
        <f t="shared" si="52"/>
        <v>0</v>
      </c>
      <c r="M92">
        <f t="shared" si="53"/>
        <v>0</v>
      </c>
      <c r="N92">
        <f t="shared" si="54"/>
        <v>0</v>
      </c>
      <c r="O92">
        <f t="shared" si="55"/>
        <v>0</v>
      </c>
      <c r="P92">
        <f t="shared" si="56"/>
        <v>0</v>
      </c>
      <c r="R92">
        <f t="shared" si="56"/>
        <v>0</v>
      </c>
      <c r="S92">
        <f t="shared" si="39"/>
        <v>0</v>
      </c>
      <c r="T92">
        <f t="shared" si="40"/>
        <v>0</v>
      </c>
      <c r="U92">
        <f t="shared" si="41"/>
        <v>0</v>
      </c>
      <c r="V92">
        <f t="shared" si="42"/>
        <v>0</v>
      </c>
      <c r="W92">
        <f t="shared" si="43"/>
        <v>0</v>
      </c>
      <c r="X92">
        <f t="shared" si="44"/>
        <v>0</v>
      </c>
      <c r="Y92">
        <f t="shared" si="45"/>
        <v>0</v>
      </c>
      <c r="Z92">
        <f t="shared" si="46"/>
        <v>0</v>
      </c>
    </row>
    <row r="93" spans="2:26" ht="12.75">
      <c r="B93" s="18">
        <f t="shared" si="48"/>
        <v>0.9700000000000001</v>
      </c>
      <c r="C93" s="19">
        <f>C96+((C78-C96)/18)*3</f>
        <v>10.469166666666666</v>
      </c>
      <c r="E93" s="18">
        <f t="shared" si="49"/>
        <v>0.9700000000000001</v>
      </c>
      <c r="F93" s="19">
        <f>F96+((F78-F96)/18)*3</f>
        <v>34.58566666666667</v>
      </c>
      <c r="H93">
        <f t="shared" si="47"/>
        <v>0</v>
      </c>
      <c r="I93">
        <f t="shared" si="47"/>
        <v>0</v>
      </c>
      <c r="J93">
        <f t="shared" si="50"/>
        <v>0</v>
      </c>
      <c r="K93">
        <f t="shared" si="51"/>
        <v>0</v>
      </c>
      <c r="L93">
        <f t="shared" si="52"/>
        <v>0</v>
      </c>
      <c r="M93">
        <f t="shared" si="53"/>
        <v>0</v>
      </c>
      <c r="N93">
        <f t="shared" si="54"/>
        <v>0</v>
      </c>
      <c r="O93">
        <f t="shared" si="55"/>
        <v>0</v>
      </c>
      <c r="P93">
        <f t="shared" si="56"/>
        <v>0</v>
      </c>
      <c r="R93">
        <f t="shared" si="56"/>
        <v>0</v>
      </c>
      <c r="S93">
        <f t="shared" si="39"/>
        <v>0</v>
      </c>
      <c r="T93">
        <f t="shared" si="40"/>
        <v>0</v>
      </c>
      <c r="U93">
        <f t="shared" si="41"/>
        <v>0</v>
      </c>
      <c r="V93">
        <f t="shared" si="42"/>
        <v>0</v>
      </c>
      <c r="W93">
        <f t="shared" si="43"/>
        <v>0</v>
      </c>
      <c r="X93">
        <f t="shared" si="44"/>
        <v>0</v>
      </c>
      <c r="Y93">
        <f t="shared" si="45"/>
        <v>0</v>
      </c>
      <c r="Z93">
        <f t="shared" si="46"/>
        <v>0</v>
      </c>
    </row>
    <row r="94" spans="2:26" ht="12.75">
      <c r="B94" s="18">
        <f t="shared" si="48"/>
        <v>0.9800000000000001</v>
      </c>
      <c r="C94" s="19">
        <f>C96+((C78-C96)/18)*2</f>
        <v>10.299111111111111</v>
      </c>
      <c r="E94" s="18">
        <f t="shared" si="49"/>
        <v>0.9800000000000001</v>
      </c>
      <c r="F94" s="19">
        <f>F96+((F78-F96)/18)*2</f>
        <v>34.35744444444445</v>
      </c>
      <c r="H94">
        <f t="shared" si="47"/>
        <v>0</v>
      </c>
      <c r="I94">
        <f t="shared" si="47"/>
        <v>0</v>
      </c>
      <c r="J94">
        <f t="shared" si="50"/>
        <v>0</v>
      </c>
      <c r="K94">
        <f t="shared" si="51"/>
        <v>0</v>
      </c>
      <c r="L94">
        <f t="shared" si="52"/>
        <v>0</v>
      </c>
      <c r="M94">
        <f t="shared" si="53"/>
        <v>0</v>
      </c>
      <c r="N94">
        <f t="shared" si="54"/>
        <v>0</v>
      </c>
      <c r="O94">
        <f t="shared" si="55"/>
        <v>0</v>
      </c>
      <c r="P94">
        <f t="shared" si="56"/>
        <v>0</v>
      </c>
      <c r="R94">
        <f t="shared" si="56"/>
        <v>0</v>
      </c>
      <c r="S94">
        <f t="shared" si="39"/>
        <v>0</v>
      </c>
      <c r="T94">
        <f t="shared" si="40"/>
        <v>0</v>
      </c>
      <c r="U94">
        <f t="shared" si="41"/>
        <v>0</v>
      </c>
      <c r="V94">
        <f t="shared" si="42"/>
        <v>0</v>
      </c>
      <c r="W94">
        <f t="shared" si="43"/>
        <v>0</v>
      </c>
      <c r="X94">
        <f t="shared" si="44"/>
        <v>0</v>
      </c>
      <c r="Y94">
        <f t="shared" si="45"/>
        <v>0</v>
      </c>
      <c r="Z94">
        <f t="shared" si="46"/>
        <v>0</v>
      </c>
    </row>
    <row r="95" spans="2:26" ht="12.75">
      <c r="B95" s="18">
        <f t="shared" si="48"/>
        <v>0.9900000000000001</v>
      </c>
      <c r="C95" s="19">
        <f>C96+((C78-C96)/18)*1</f>
        <v>10.129055555555555</v>
      </c>
      <c r="E95" s="18">
        <f t="shared" si="49"/>
        <v>0.9900000000000001</v>
      </c>
      <c r="F95" s="19">
        <f>F96+((F78-F96)/18)*1</f>
        <v>34.129222222222225</v>
      </c>
      <c r="H95">
        <f t="shared" si="47"/>
        <v>0</v>
      </c>
      <c r="I95">
        <f t="shared" si="47"/>
        <v>0</v>
      </c>
      <c r="J95">
        <f t="shared" si="50"/>
        <v>0</v>
      </c>
      <c r="K95">
        <f t="shared" si="51"/>
        <v>0</v>
      </c>
      <c r="L95">
        <f t="shared" si="52"/>
        <v>0</v>
      </c>
      <c r="M95">
        <f t="shared" si="53"/>
        <v>0</v>
      </c>
      <c r="N95">
        <f t="shared" si="54"/>
        <v>0</v>
      </c>
      <c r="O95">
        <f t="shared" si="55"/>
        <v>0</v>
      </c>
      <c r="P95">
        <f t="shared" si="56"/>
        <v>0</v>
      </c>
      <c r="R95">
        <f t="shared" si="56"/>
        <v>0</v>
      </c>
      <c r="S95">
        <f t="shared" si="39"/>
        <v>0</v>
      </c>
      <c r="T95">
        <f t="shared" si="40"/>
        <v>0</v>
      </c>
      <c r="U95">
        <f t="shared" si="41"/>
        <v>0</v>
      </c>
      <c r="V95">
        <f t="shared" si="42"/>
        <v>0</v>
      </c>
      <c r="W95">
        <f t="shared" si="43"/>
        <v>0</v>
      </c>
      <c r="X95">
        <f t="shared" si="44"/>
        <v>0</v>
      </c>
      <c r="Y95">
        <f t="shared" si="45"/>
        <v>0</v>
      </c>
      <c r="Z95">
        <f t="shared" si="46"/>
        <v>0</v>
      </c>
    </row>
    <row r="96" spans="2:26" ht="12.75">
      <c r="B96" s="18">
        <f>B6*10</f>
        <v>1</v>
      </c>
      <c r="C96" s="19">
        <v>9.959</v>
      </c>
      <c r="E96" s="18">
        <f>E6*10</f>
        <v>1</v>
      </c>
      <c r="F96" s="19">
        <v>33.901</v>
      </c>
      <c r="H96">
        <f t="shared" si="47"/>
        <v>0</v>
      </c>
      <c r="I96">
        <f t="shared" si="47"/>
        <v>0</v>
      </c>
      <c r="J96">
        <f t="shared" si="50"/>
        <v>0</v>
      </c>
      <c r="K96">
        <f t="shared" si="51"/>
        <v>0</v>
      </c>
      <c r="L96">
        <f t="shared" si="52"/>
        <v>0</v>
      </c>
      <c r="M96">
        <f t="shared" si="53"/>
        <v>0</v>
      </c>
      <c r="N96">
        <f t="shared" si="54"/>
        <v>0</v>
      </c>
      <c r="O96">
        <f t="shared" si="55"/>
        <v>0</v>
      </c>
      <c r="P96">
        <f t="shared" si="56"/>
        <v>0</v>
      </c>
      <c r="R96">
        <f t="shared" si="56"/>
        <v>0</v>
      </c>
      <c r="S96">
        <f t="shared" si="39"/>
        <v>0</v>
      </c>
      <c r="T96">
        <f t="shared" si="40"/>
        <v>0</v>
      </c>
      <c r="U96">
        <f t="shared" si="41"/>
        <v>0</v>
      </c>
      <c r="V96">
        <f t="shared" si="42"/>
        <v>0</v>
      </c>
      <c r="W96">
        <f t="shared" si="43"/>
        <v>0</v>
      </c>
      <c r="X96">
        <f t="shared" si="44"/>
        <v>0</v>
      </c>
      <c r="Y96">
        <f t="shared" si="45"/>
        <v>0</v>
      </c>
      <c r="Z96">
        <f t="shared" si="46"/>
        <v>0</v>
      </c>
    </row>
    <row r="97" spans="2:26" ht="12.75">
      <c r="B97" s="18">
        <f aca="true" t="shared" si="57" ref="B97:B113">B96+0.1</f>
        <v>1.1</v>
      </c>
      <c r="C97" s="19">
        <f>C114+((C96-C114)/18)*17</f>
        <v>9.776666666666667</v>
      </c>
      <c r="E97" s="18">
        <f aca="true" t="shared" si="58" ref="E97:E113">E96+0.1</f>
        <v>1.1</v>
      </c>
      <c r="F97" s="19">
        <f>F114+((F96-F114)/18)*17</f>
        <v>33.250777777777785</v>
      </c>
      <c r="H97">
        <f t="shared" si="47"/>
        <v>0</v>
      </c>
      <c r="I97">
        <f t="shared" si="47"/>
        <v>0</v>
      </c>
      <c r="J97">
        <f t="shared" si="50"/>
        <v>0</v>
      </c>
      <c r="K97">
        <f t="shared" si="51"/>
        <v>0</v>
      </c>
      <c r="L97">
        <f t="shared" si="52"/>
        <v>0</v>
      </c>
      <c r="M97">
        <f t="shared" si="53"/>
        <v>0</v>
      </c>
      <c r="N97">
        <f t="shared" si="54"/>
        <v>0</v>
      </c>
      <c r="O97">
        <f t="shared" si="55"/>
        <v>0</v>
      </c>
      <c r="P97">
        <f t="shared" si="56"/>
        <v>0</v>
      </c>
      <c r="R97">
        <f t="shared" si="56"/>
        <v>0</v>
      </c>
      <c r="S97">
        <f t="shared" si="39"/>
        <v>0</v>
      </c>
      <c r="T97">
        <f t="shared" si="40"/>
        <v>0</v>
      </c>
      <c r="U97">
        <f t="shared" si="41"/>
        <v>0</v>
      </c>
      <c r="V97">
        <f t="shared" si="42"/>
        <v>0</v>
      </c>
      <c r="W97">
        <f t="shared" si="43"/>
        <v>0</v>
      </c>
      <c r="X97">
        <f t="shared" si="44"/>
        <v>0</v>
      </c>
      <c r="Y97">
        <f t="shared" si="45"/>
        <v>0</v>
      </c>
      <c r="Z97">
        <f t="shared" si="46"/>
        <v>0</v>
      </c>
    </row>
    <row r="98" spans="2:26" ht="12.75">
      <c r="B98" s="18">
        <f t="shared" si="57"/>
        <v>1.2000000000000002</v>
      </c>
      <c r="C98" s="19">
        <f>C114+((C96-C114)/18)*16</f>
        <v>9.594333333333333</v>
      </c>
      <c r="E98" s="18">
        <f t="shared" si="58"/>
        <v>1.2000000000000002</v>
      </c>
      <c r="F98" s="19">
        <f>F114+((F96-F114)/18)*16</f>
        <v>32.60055555555556</v>
      </c>
      <c r="H98">
        <f t="shared" si="47"/>
        <v>0</v>
      </c>
      <c r="I98">
        <f t="shared" si="47"/>
        <v>0</v>
      </c>
      <c r="J98">
        <f t="shared" si="50"/>
        <v>0</v>
      </c>
      <c r="K98">
        <f t="shared" si="51"/>
        <v>0</v>
      </c>
      <c r="L98">
        <f t="shared" si="52"/>
        <v>0</v>
      </c>
      <c r="M98">
        <f t="shared" si="53"/>
        <v>0</v>
      </c>
      <c r="N98">
        <f t="shared" si="54"/>
        <v>0</v>
      </c>
      <c r="O98">
        <f t="shared" si="55"/>
        <v>0</v>
      </c>
      <c r="P98">
        <f t="shared" si="56"/>
        <v>0</v>
      </c>
      <c r="R98">
        <f t="shared" si="56"/>
        <v>0</v>
      </c>
      <c r="S98">
        <f t="shared" si="39"/>
        <v>0</v>
      </c>
      <c r="T98">
        <f t="shared" si="40"/>
        <v>0</v>
      </c>
      <c r="U98">
        <f t="shared" si="41"/>
        <v>0</v>
      </c>
      <c r="V98">
        <f t="shared" si="42"/>
        <v>0</v>
      </c>
      <c r="W98">
        <f t="shared" si="43"/>
        <v>0</v>
      </c>
      <c r="X98">
        <f t="shared" si="44"/>
        <v>0</v>
      </c>
      <c r="Y98">
        <f t="shared" si="45"/>
        <v>0</v>
      </c>
      <c r="Z98">
        <f t="shared" si="46"/>
        <v>0</v>
      </c>
    </row>
    <row r="99" spans="2:26" ht="12.75">
      <c r="B99" s="18">
        <f t="shared" si="57"/>
        <v>1.3000000000000003</v>
      </c>
      <c r="C99" s="19">
        <f>C114+((C96-C114)/18)*15</f>
        <v>9.411999999999999</v>
      </c>
      <c r="E99" s="18">
        <f t="shared" si="58"/>
        <v>1.3000000000000003</v>
      </c>
      <c r="F99" s="19">
        <f>F114+((F96-F114)/18)*15</f>
        <v>31.950333333333337</v>
      </c>
      <c r="H99">
        <f t="shared" si="47"/>
        <v>0</v>
      </c>
      <c r="I99">
        <f t="shared" si="47"/>
        <v>0</v>
      </c>
      <c r="J99">
        <f t="shared" si="50"/>
        <v>0</v>
      </c>
      <c r="K99">
        <f t="shared" si="51"/>
        <v>0</v>
      </c>
      <c r="L99">
        <f t="shared" si="52"/>
        <v>0</v>
      </c>
      <c r="M99">
        <f t="shared" si="53"/>
        <v>0</v>
      </c>
      <c r="N99">
        <f t="shared" si="54"/>
        <v>0</v>
      </c>
      <c r="O99">
        <f t="shared" si="55"/>
        <v>0</v>
      </c>
      <c r="P99">
        <f t="shared" si="56"/>
        <v>0</v>
      </c>
      <c r="R99">
        <f t="shared" si="56"/>
        <v>0</v>
      </c>
      <c r="S99">
        <f t="shared" si="39"/>
        <v>0</v>
      </c>
      <c r="T99">
        <f t="shared" si="40"/>
        <v>0</v>
      </c>
      <c r="U99">
        <f t="shared" si="41"/>
        <v>0</v>
      </c>
      <c r="V99">
        <f t="shared" si="42"/>
        <v>0</v>
      </c>
      <c r="W99">
        <f t="shared" si="43"/>
        <v>0</v>
      </c>
      <c r="X99">
        <f t="shared" si="44"/>
        <v>0</v>
      </c>
      <c r="Y99">
        <f t="shared" si="45"/>
        <v>0</v>
      </c>
      <c r="Z99">
        <f t="shared" si="46"/>
        <v>0</v>
      </c>
    </row>
    <row r="100" spans="2:26" ht="12.75">
      <c r="B100" s="18">
        <f t="shared" si="57"/>
        <v>1.4000000000000004</v>
      </c>
      <c r="C100" s="19">
        <f>C114+((C96-C114)/18)*14</f>
        <v>9.229666666666667</v>
      </c>
      <c r="E100" s="18">
        <f t="shared" si="58"/>
        <v>1.4000000000000004</v>
      </c>
      <c r="F100" s="19">
        <f>F114+((F96-F114)/18)*14</f>
        <v>31.300111111111114</v>
      </c>
      <c r="H100">
        <f t="shared" si="47"/>
        <v>0</v>
      </c>
      <c r="I100">
        <f t="shared" si="47"/>
        <v>0</v>
      </c>
      <c r="J100">
        <f t="shared" si="50"/>
        <v>0</v>
      </c>
      <c r="K100">
        <f t="shared" si="51"/>
        <v>0</v>
      </c>
      <c r="L100">
        <f t="shared" si="52"/>
        <v>0</v>
      </c>
      <c r="M100">
        <f t="shared" si="53"/>
        <v>0</v>
      </c>
      <c r="N100">
        <f t="shared" si="54"/>
        <v>0</v>
      </c>
      <c r="O100">
        <f t="shared" si="55"/>
        <v>0</v>
      </c>
      <c r="P100">
        <f t="shared" si="56"/>
        <v>0</v>
      </c>
      <c r="R100">
        <f t="shared" si="56"/>
        <v>0</v>
      </c>
      <c r="S100">
        <f t="shared" si="39"/>
        <v>0</v>
      </c>
      <c r="T100">
        <f t="shared" si="40"/>
        <v>0</v>
      </c>
      <c r="U100">
        <f t="shared" si="41"/>
        <v>0</v>
      </c>
      <c r="V100">
        <f t="shared" si="42"/>
        <v>0</v>
      </c>
      <c r="W100">
        <f t="shared" si="43"/>
        <v>0</v>
      </c>
      <c r="X100">
        <f t="shared" si="44"/>
        <v>0</v>
      </c>
      <c r="Y100">
        <f t="shared" si="45"/>
        <v>0</v>
      </c>
      <c r="Z100">
        <f t="shared" si="46"/>
        <v>0</v>
      </c>
    </row>
    <row r="101" spans="2:26" ht="12.75">
      <c r="B101" s="18">
        <f t="shared" si="57"/>
        <v>1.5000000000000004</v>
      </c>
      <c r="C101" s="19">
        <f>C114+((C96-C114)/18)*13</f>
        <v>9.047333333333333</v>
      </c>
      <c r="E101" s="18">
        <f t="shared" si="58"/>
        <v>1.5000000000000004</v>
      </c>
      <c r="F101" s="19">
        <f>F114+((F96-F114)/18)*13</f>
        <v>30.649888888888892</v>
      </c>
      <c r="H101">
        <f t="shared" si="47"/>
        <v>0</v>
      </c>
      <c r="I101">
        <f t="shared" si="47"/>
        <v>0</v>
      </c>
      <c r="J101">
        <f t="shared" si="50"/>
        <v>0</v>
      </c>
      <c r="K101">
        <f t="shared" si="51"/>
        <v>0</v>
      </c>
      <c r="L101">
        <f t="shared" si="52"/>
        <v>0</v>
      </c>
      <c r="M101">
        <f t="shared" si="53"/>
        <v>0</v>
      </c>
      <c r="N101">
        <f t="shared" si="54"/>
        <v>0</v>
      </c>
      <c r="O101">
        <f t="shared" si="55"/>
        <v>0</v>
      </c>
      <c r="P101">
        <f t="shared" si="56"/>
        <v>0</v>
      </c>
      <c r="R101">
        <f t="shared" si="56"/>
        <v>0</v>
      </c>
      <c r="S101">
        <f t="shared" si="39"/>
        <v>0</v>
      </c>
      <c r="T101">
        <f t="shared" si="40"/>
        <v>0</v>
      </c>
      <c r="U101">
        <f t="shared" si="41"/>
        <v>0</v>
      </c>
      <c r="V101">
        <f t="shared" si="42"/>
        <v>0</v>
      </c>
      <c r="W101">
        <f t="shared" si="43"/>
        <v>0</v>
      </c>
      <c r="X101">
        <f t="shared" si="44"/>
        <v>0</v>
      </c>
      <c r="Y101">
        <f t="shared" si="45"/>
        <v>0</v>
      </c>
      <c r="Z101">
        <f t="shared" si="46"/>
        <v>0</v>
      </c>
    </row>
    <row r="102" spans="2:26" ht="12.75">
      <c r="B102" s="18">
        <f t="shared" si="57"/>
        <v>1.6000000000000005</v>
      </c>
      <c r="C102" s="19">
        <f>C114+((C96-C114)/18)*12</f>
        <v>8.865</v>
      </c>
      <c r="E102" s="18">
        <f t="shared" si="58"/>
        <v>1.6000000000000005</v>
      </c>
      <c r="F102" s="19">
        <f>F114+((F96-F114)/18)*12</f>
        <v>29.99966666666667</v>
      </c>
      <c r="H102">
        <f t="shared" si="47"/>
        <v>0</v>
      </c>
      <c r="I102">
        <f t="shared" si="47"/>
        <v>0</v>
      </c>
      <c r="J102">
        <f t="shared" si="50"/>
        <v>0</v>
      </c>
      <c r="K102">
        <f t="shared" si="51"/>
        <v>0</v>
      </c>
      <c r="L102">
        <f t="shared" si="52"/>
        <v>0</v>
      </c>
      <c r="M102">
        <f t="shared" si="53"/>
        <v>0</v>
      </c>
      <c r="N102">
        <f t="shared" si="54"/>
        <v>0</v>
      </c>
      <c r="O102">
        <f t="shared" si="55"/>
        <v>0</v>
      </c>
      <c r="P102">
        <f t="shared" si="56"/>
        <v>0</v>
      </c>
      <c r="R102">
        <f t="shared" si="56"/>
        <v>0</v>
      </c>
      <c r="S102">
        <f t="shared" si="39"/>
        <v>0</v>
      </c>
      <c r="T102">
        <f t="shared" si="40"/>
        <v>0</v>
      </c>
      <c r="U102">
        <f t="shared" si="41"/>
        <v>0</v>
      </c>
      <c r="V102">
        <f t="shared" si="42"/>
        <v>0</v>
      </c>
      <c r="W102">
        <f t="shared" si="43"/>
        <v>0</v>
      </c>
      <c r="X102">
        <f t="shared" si="44"/>
        <v>0</v>
      </c>
      <c r="Y102">
        <f t="shared" si="45"/>
        <v>0</v>
      </c>
      <c r="Z102">
        <f t="shared" si="46"/>
        <v>0</v>
      </c>
    </row>
    <row r="103" spans="2:26" ht="12.75">
      <c r="B103" s="18">
        <f t="shared" si="57"/>
        <v>1.7000000000000006</v>
      </c>
      <c r="C103" s="19">
        <f>C114+((C96-C114)/18)*11</f>
        <v>8.682666666666666</v>
      </c>
      <c r="E103" s="18">
        <f t="shared" si="58"/>
        <v>1.7000000000000006</v>
      </c>
      <c r="F103" s="19">
        <f>F114+((F96-F114)/18)*11</f>
        <v>29.349444444444448</v>
      </c>
      <c r="H103">
        <f t="shared" si="47"/>
        <v>0</v>
      </c>
      <c r="I103">
        <f t="shared" si="47"/>
        <v>0</v>
      </c>
      <c r="J103">
        <f t="shared" si="50"/>
        <v>0</v>
      </c>
      <c r="K103">
        <f t="shared" si="51"/>
        <v>0</v>
      </c>
      <c r="L103">
        <f t="shared" si="52"/>
        <v>0</v>
      </c>
      <c r="M103">
        <f t="shared" si="53"/>
        <v>0</v>
      </c>
      <c r="N103">
        <f t="shared" si="54"/>
        <v>0</v>
      </c>
      <c r="O103">
        <f t="shared" si="55"/>
        <v>0</v>
      </c>
      <c r="P103">
        <f t="shared" si="56"/>
        <v>0</v>
      </c>
      <c r="R103">
        <f t="shared" si="56"/>
        <v>0</v>
      </c>
      <c r="S103">
        <f t="shared" si="39"/>
        <v>0</v>
      </c>
      <c r="T103">
        <f t="shared" si="40"/>
        <v>0</v>
      </c>
      <c r="U103">
        <f t="shared" si="41"/>
        <v>0</v>
      </c>
      <c r="V103">
        <f t="shared" si="42"/>
        <v>0</v>
      </c>
      <c r="W103">
        <f t="shared" si="43"/>
        <v>0</v>
      </c>
      <c r="X103">
        <f t="shared" si="44"/>
        <v>0</v>
      </c>
      <c r="Y103">
        <f t="shared" si="45"/>
        <v>0</v>
      </c>
      <c r="Z103">
        <f t="shared" si="46"/>
        <v>0</v>
      </c>
    </row>
    <row r="104" spans="2:26" ht="12.75">
      <c r="B104" s="18">
        <f t="shared" si="57"/>
        <v>1.8000000000000007</v>
      </c>
      <c r="C104" s="19">
        <f>C114+((C96-C114)/18)*10</f>
        <v>8.500333333333334</v>
      </c>
      <c r="E104" s="18">
        <f t="shared" si="58"/>
        <v>1.8000000000000007</v>
      </c>
      <c r="F104" s="19">
        <f>F114+((F96-F114)/18)*10</f>
        <v>28.699222222222225</v>
      </c>
      <c r="H104">
        <f t="shared" si="47"/>
        <v>0</v>
      </c>
      <c r="I104">
        <f t="shared" si="47"/>
        <v>0</v>
      </c>
      <c r="J104">
        <f t="shared" si="50"/>
        <v>0</v>
      </c>
      <c r="K104">
        <f t="shared" si="51"/>
        <v>0</v>
      </c>
      <c r="L104">
        <f t="shared" si="52"/>
        <v>0</v>
      </c>
      <c r="M104">
        <f t="shared" si="53"/>
        <v>0</v>
      </c>
      <c r="N104">
        <f t="shared" si="54"/>
        <v>0</v>
      </c>
      <c r="O104">
        <f t="shared" si="55"/>
        <v>0</v>
      </c>
      <c r="P104">
        <f t="shared" si="56"/>
        <v>0</v>
      </c>
      <c r="R104">
        <f t="shared" si="56"/>
        <v>0</v>
      </c>
      <c r="S104">
        <f t="shared" si="39"/>
        <v>0</v>
      </c>
      <c r="T104">
        <f t="shared" si="40"/>
        <v>0</v>
      </c>
      <c r="U104">
        <f t="shared" si="41"/>
        <v>0</v>
      </c>
      <c r="V104">
        <f t="shared" si="42"/>
        <v>0</v>
      </c>
      <c r="W104">
        <f t="shared" si="43"/>
        <v>0</v>
      </c>
      <c r="X104">
        <f t="shared" si="44"/>
        <v>0</v>
      </c>
      <c r="Y104">
        <f t="shared" si="45"/>
        <v>0</v>
      </c>
      <c r="Z104">
        <f t="shared" si="46"/>
        <v>0</v>
      </c>
    </row>
    <row r="105" spans="2:26" ht="12.75">
      <c r="B105" s="18">
        <f t="shared" si="57"/>
        <v>1.9000000000000008</v>
      </c>
      <c r="C105" s="19">
        <f>C114+((C96-C114)/18)*9</f>
        <v>8.318</v>
      </c>
      <c r="E105" s="18">
        <f t="shared" si="58"/>
        <v>1.9000000000000008</v>
      </c>
      <c r="F105" s="19">
        <f>F114+((F96-F114)/18)*9</f>
        <v>28.049</v>
      </c>
      <c r="H105">
        <f t="shared" si="47"/>
        <v>0</v>
      </c>
      <c r="I105">
        <f t="shared" si="47"/>
        <v>0</v>
      </c>
      <c r="J105">
        <f t="shared" si="50"/>
        <v>0</v>
      </c>
      <c r="K105">
        <f t="shared" si="51"/>
        <v>0</v>
      </c>
      <c r="L105">
        <f t="shared" si="52"/>
        <v>0</v>
      </c>
      <c r="M105">
        <f t="shared" si="53"/>
        <v>0</v>
      </c>
      <c r="N105">
        <f t="shared" si="54"/>
        <v>0</v>
      </c>
      <c r="O105">
        <f t="shared" si="55"/>
        <v>0</v>
      </c>
      <c r="P105">
        <f t="shared" si="56"/>
        <v>0</v>
      </c>
      <c r="R105">
        <f t="shared" si="56"/>
        <v>0</v>
      </c>
      <c r="S105">
        <f t="shared" si="39"/>
        <v>0</v>
      </c>
      <c r="T105">
        <f t="shared" si="40"/>
        <v>0</v>
      </c>
      <c r="U105">
        <f t="shared" si="41"/>
        <v>0</v>
      </c>
      <c r="V105">
        <f t="shared" si="42"/>
        <v>0</v>
      </c>
      <c r="W105">
        <f t="shared" si="43"/>
        <v>0</v>
      </c>
      <c r="X105">
        <f t="shared" si="44"/>
        <v>0</v>
      </c>
      <c r="Y105">
        <f t="shared" si="45"/>
        <v>0</v>
      </c>
      <c r="Z105">
        <f t="shared" si="46"/>
        <v>0</v>
      </c>
    </row>
    <row r="106" spans="2:26" ht="12.75">
      <c r="B106" s="18">
        <f t="shared" si="57"/>
        <v>2.000000000000001</v>
      </c>
      <c r="C106" s="19">
        <f>C114+((C96-C114)/18)*8</f>
        <v>8.135666666666665</v>
      </c>
      <c r="E106" s="18">
        <f t="shared" si="58"/>
        <v>2.000000000000001</v>
      </c>
      <c r="F106" s="19">
        <f>F114+((F96-F114)/18)*8</f>
        <v>27.39877777777778</v>
      </c>
      <c r="H106">
        <f t="shared" si="47"/>
        <v>0</v>
      </c>
      <c r="I106">
        <f t="shared" si="47"/>
        <v>0</v>
      </c>
      <c r="J106">
        <f t="shared" si="50"/>
        <v>0</v>
      </c>
      <c r="K106">
        <f t="shared" si="51"/>
        <v>0</v>
      </c>
      <c r="L106">
        <f t="shared" si="52"/>
        <v>0</v>
      </c>
      <c r="M106">
        <f t="shared" si="53"/>
        <v>0</v>
      </c>
      <c r="N106">
        <f t="shared" si="54"/>
        <v>0</v>
      </c>
      <c r="O106">
        <f t="shared" si="55"/>
        <v>0</v>
      </c>
      <c r="P106">
        <f t="shared" si="56"/>
        <v>0</v>
      </c>
      <c r="R106">
        <f t="shared" si="56"/>
        <v>0</v>
      </c>
      <c r="S106">
        <f t="shared" si="39"/>
        <v>0</v>
      </c>
      <c r="T106">
        <f t="shared" si="40"/>
        <v>0</v>
      </c>
      <c r="U106">
        <f t="shared" si="41"/>
        <v>0</v>
      </c>
      <c r="V106">
        <f t="shared" si="42"/>
        <v>0</v>
      </c>
      <c r="W106">
        <f t="shared" si="43"/>
        <v>0</v>
      </c>
      <c r="X106">
        <f t="shared" si="44"/>
        <v>0</v>
      </c>
      <c r="Y106">
        <f t="shared" si="45"/>
        <v>0</v>
      </c>
      <c r="Z106">
        <f t="shared" si="46"/>
        <v>0</v>
      </c>
    </row>
    <row r="107" spans="2:26" ht="12.75">
      <c r="B107" s="18">
        <f t="shared" si="57"/>
        <v>2.100000000000001</v>
      </c>
      <c r="C107" s="19">
        <f>C114+((C96-C114)/18)*7</f>
        <v>7.953333333333333</v>
      </c>
      <c r="E107" s="18">
        <f t="shared" si="58"/>
        <v>2.100000000000001</v>
      </c>
      <c r="F107" s="19">
        <f>F114+((F96-F114)/18)*7</f>
        <v>26.748555555555555</v>
      </c>
      <c r="H107">
        <f t="shared" si="47"/>
        <v>0</v>
      </c>
      <c r="I107">
        <f t="shared" si="47"/>
        <v>0</v>
      </c>
      <c r="J107">
        <f t="shared" si="50"/>
        <v>0</v>
      </c>
      <c r="K107">
        <f t="shared" si="51"/>
        <v>0</v>
      </c>
      <c r="L107">
        <f t="shared" si="52"/>
        <v>0</v>
      </c>
      <c r="M107">
        <f t="shared" si="53"/>
        <v>0</v>
      </c>
      <c r="N107">
        <f t="shared" si="54"/>
        <v>0</v>
      </c>
      <c r="O107">
        <f t="shared" si="55"/>
        <v>0</v>
      </c>
      <c r="P107">
        <f t="shared" si="56"/>
        <v>0</v>
      </c>
      <c r="R107">
        <f t="shared" si="56"/>
        <v>0</v>
      </c>
      <c r="S107">
        <f t="shared" si="39"/>
        <v>0</v>
      </c>
      <c r="T107">
        <f t="shared" si="40"/>
        <v>0</v>
      </c>
      <c r="U107">
        <f t="shared" si="41"/>
        <v>0</v>
      </c>
      <c r="V107">
        <f t="shared" si="42"/>
        <v>0</v>
      </c>
      <c r="W107">
        <f t="shared" si="43"/>
        <v>0</v>
      </c>
      <c r="X107">
        <f t="shared" si="44"/>
        <v>0</v>
      </c>
      <c r="Y107">
        <f t="shared" si="45"/>
        <v>0</v>
      </c>
      <c r="Z107">
        <f t="shared" si="46"/>
        <v>0</v>
      </c>
    </row>
    <row r="108" spans="2:26" ht="12.75">
      <c r="B108" s="18">
        <f t="shared" si="57"/>
        <v>2.200000000000001</v>
      </c>
      <c r="C108" s="19">
        <f>C114+((C96-C114)/18)*6</f>
        <v>7.771</v>
      </c>
      <c r="E108" s="18">
        <f t="shared" si="58"/>
        <v>2.200000000000001</v>
      </c>
      <c r="F108" s="19">
        <f>F114+((F96-F114)/18)*6</f>
        <v>26.098333333333333</v>
      </c>
      <c r="H108">
        <f t="shared" si="47"/>
        <v>0</v>
      </c>
      <c r="I108">
        <f t="shared" si="47"/>
        <v>0</v>
      </c>
      <c r="J108">
        <f t="shared" si="50"/>
        <v>0</v>
      </c>
      <c r="K108">
        <f t="shared" si="51"/>
        <v>0</v>
      </c>
      <c r="L108">
        <f t="shared" si="52"/>
        <v>0</v>
      </c>
      <c r="M108">
        <f t="shared" si="53"/>
        <v>0</v>
      </c>
      <c r="N108">
        <f t="shared" si="54"/>
        <v>0</v>
      </c>
      <c r="O108">
        <f t="shared" si="55"/>
        <v>0</v>
      </c>
      <c r="P108">
        <f t="shared" si="56"/>
        <v>0</v>
      </c>
      <c r="R108">
        <f t="shared" si="56"/>
        <v>0</v>
      </c>
      <c r="S108">
        <f t="shared" si="39"/>
        <v>0</v>
      </c>
      <c r="T108">
        <f t="shared" si="40"/>
        <v>0</v>
      </c>
      <c r="U108">
        <f t="shared" si="41"/>
        <v>0</v>
      </c>
      <c r="V108">
        <f t="shared" si="42"/>
        <v>0</v>
      </c>
      <c r="W108">
        <f t="shared" si="43"/>
        <v>0</v>
      </c>
      <c r="X108">
        <f t="shared" si="44"/>
        <v>0</v>
      </c>
      <c r="Y108">
        <f t="shared" si="45"/>
        <v>0</v>
      </c>
      <c r="Z108">
        <f t="shared" si="46"/>
        <v>0</v>
      </c>
    </row>
    <row r="109" spans="2:26" ht="12.75">
      <c r="B109" s="18">
        <f t="shared" si="57"/>
        <v>2.300000000000001</v>
      </c>
      <c r="C109" s="19">
        <f>C114+((C96-C114)/18)*5</f>
        <v>7.588666666666667</v>
      </c>
      <c r="E109" s="18">
        <f t="shared" si="58"/>
        <v>2.300000000000001</v>
      </c>
      <c r="F109" s="19">
        <f>F114+((F96-F114)/18)*5</f>
        <v>25.44811111111111</v>
      </c>
      <c r="H109">
        <f t="shared" si="47"/>
        <v>0</v>
      </c>
      <c r="I109">
        <f t="shared" si="47"/>
        <v>0</v>
      </c>
      <c r="J109">
        <f t="shared" si="50"/>
        <v>0</v>
      </c>
      <c r="K109">
        <f t="shared" si="51"/>
        <v>0</v>
      </c>
      <c r="L109">
        <f t="shared" si="52"/>
        <v>0</v>
      </c>
      <c r="M109">
        <f t="shared" si="53"/>
        <v>0</v>
      </c>
      <c r="N109">
        <f t="shared" si="54"/>
        <v>0</v>
      </c>
      <c r="O109">
        <f t="shared" si="55"/>
        <v>0</v>
      </c>
      <c r="P109">
        <f t="shared" si="56"/>
        <v>0</v>
      </c>
      <c r="R109">
        <f t="shared" si="56"/>
        <v>0</v>
      </c>
      <c r="S109">
        <f t="shared" si="39"/>
        <v>0</v>
      </c>
      <c r="T109">
        <f t="shared" si="40"/>
        <v>0</v>
      </c>
      <c r="U109">
        <f t="shared" si="41"/>
        <v>0</v>
      </c>
      <c r="V109">
        <f t="shared" si="42"/>
        <v>0</v>
      </c>
      <c r="W109">
        <f t="shared" si="43"/>
        <v>0</v>
      </c>
      <c r="X109">
        <f t="shared" si="44"/>
        <v>0</v>
      </c>
      <c r="Y109">
        <f t="shared" si="45"/>
        <v>0</v>
      </c>
      <c r="Z109">
        <f t="shared" si="46"/>
        <v>0</v>
      </c>
    </row>
    <row r="110" spans="2:26" ht="12.75">
      <c r="B110" s="18">
        <f t="shared" si="57"/>
        <v>2.4000000000000012</v>
      </c>
      <c r="C110" s="19">
        <f>C114+((C96-C114)/18)*4</f>
        <v>7.4063333333333325</v>
      </c>
      <c r="E110" s="18">
        <f t="shared" si="58"/>
        <v>2.4000000000000012</v>
      </c>
      <c r="F110" s="19">
        <f>F114+((F96-F114)/18)*4</f>
        <v>24.797888888888888</v>
      </c>
      <c r="H110">
        <f t="shared" si="47"/>
        <v>0</v>
      </c>
      <c r="I110">
        <f t="shared" si="47"/>
        <v>0</v>
      </c>
      <c r="J110">
        <f t="shared" si="50"/>
        <v>0</v>
      </c>
      <c r="K110">
        <f t="shared" si="51"/>
        <v>0</v>
      </c>
      <c r="L110">
        <f t="shared" si="52"/>
        <v>0</v>
      </c>
      <c r="M110">
        <f t="shared" si="53"/>
        <v>0</v>
      </c>
      <c r="N110">
        <f t="shared" si="54"/>
        <v>0</v>
      </c>
      <c r="O110">
        <f t="shared" si="55"/>
        <v>0</v>
      </c>
      <c r="P110">
        <f t="shared" si="56"/>
        <v>0</v>
      </c>
      <c r="R110">
        <f t="shared" si="56"/>
        <v>0</v>
      </c>
      <c r="S110">
        <f t="shared" si="39"/>
        <v>0</v>
      </c>
      <c r="T110">
        <f t="shared" si="40"/>
        <v>0</v>
      </c>
      <c r="U110">
        <f t="shared" si="41"/>
        <v>0</v>
      </c>
      <c r="V110">
        <f t="shared" si="42"/>
        <v>0</v>
      </c>
      <c r="W110">
        <f t="shared" si="43"/>
        <v>0</v>
      </c>
      <c r="X110">
        <f t="shared" si="44"/>
        <v>0</v>
      </c>
      <c r="Y110">
        <f t="shared" si="45"/>
        <v>0</v>
      </c>
      <c r="Z110">
        <f t="shared" si="46"/>
        <v>0</v>
      </c>
    </row>
    <row r="111" spans="2:26" ht="12.75">
      <c r="B111" s="18">
        <f t="shared" si="57"/>
        <v>2.5000000000000013</v>
      </c>
      <c r="C111" s="19">
        <f>C114+((C96-C114)/18)*3</f>
        <v>7.223999999999999</v>
      </c>
      <c r="E111" s="18">
        <f t="shared" si="58"/>
        <v>2.5000000000000013</v>
      </c>
      <c r="F111" s="19">
        <f>F114+((F96-F114)/18)*3</f>
        <v>24.147666666666666</v>
      </c>
      <c r="H111">
        <f t="shared" si="47"/>
        <v>0</v>
      </c>
      <c r="I111">
        <f t="shared" si="47"/>
        <v>0</v>
      </c>
      <c r="J111">
        <f t="shared" si="50"/>
        <v>0</v>
      </c>
      <c r="K111">
        <f t="shared" si="51"/>
        <v>0</v>
      </c>
      <c r="L111">
        <f t="shared" si="52"/>
        <v>0</v>
      </c>
      <c r="M111">
        <f t="shared" si="53"/>
        <v>0</v>
      </c>
      <c r="N111">
        <f t="shared" si="54"/>
        <v>0</v>
      </c>
      <c r="O111">
        <f t="shared" si="55"/>
        <v>0</v>
      </c>
      <c r="P111">
        <f t="shared" si="56"/>
        <v>0</v>
      </c>
      <c r="R111">
        <f t="shared" si="56"/>
        <v>0</v>
      </c>
      <c r="S111">
        <f t="shared" si="39"/>
        <v>0</v>
      </c>
      <c r="T111">
        <f t="shared" si="40"/>
        <v>0</v>
      </c>
      <c r="U111">
        <f t="shared" si="41"/>
        <v>0</v>
      </c>
      <c r="V111">
        <f t="shared" si="42"/>
        <v>0</v>
      </c>
      <c r="W111">
        <f t="shared" si="43"/>
        <v>0</v>
      </c>
      <c r="X111">
        <f t="shared" si="44"/>
        <v>0</v>
      </c>
      <c r="Y111">
        <f t="shared" si="45"/>
        <v>0</v>
      </c>
      <c r="Z111">
        <f t="shared" si="46"/>
        <v>0</v>
      </c>
    </row>
    <row r="112" spans="2:26" ht="12.75">
      <c r="B112" s="18">
        <f t="shared" si="57"/>
        <v>2.6000000000000014</v>
      </c>
      <c r="C112" s="19">
        <f>C114+((C96-C114)/18)*2</f>
        <v>7.041666666666666</v>
      </c>
      <c r="E112" s="18">
        <f t="shared" si="58"/>
        <v>2.6000000000000014</v>
      </c>
      <c r="F112" s="19">
        <f>F114+((F96-F114)/18)*2</f>
        <v>23.497444444444444</v>
      </c>
      <c r="H112">
        <f t="shared" si="47"/>
        <v>0</v>
      </c>
      <c r="I112">
        <f t="shared" si="47"/>
        <v>0</v>
      </c>
      <c r="J112">
        <f t="shared" si="50"/>
        <v>0</v>
      </c>
      <c r="K112">
        <f t="shared" si="51"/>
        <v>0</v>
      </c>
      <c r="L112">
        <f t="shared" si="52"/>
        <v>0</v>
      </c>
      <c r="M112">
        <f t="shared" si="53"/>
        <v>0</v>
      </c>
      <c r="N112">
        <f t="shared" si="54"/>
        <v>0</v>
      </c>
      <c r="O112">
        <f t="shared" si="55"/>
        <v>0</v>
      </c>
      <c r="P112">
        <f t="shared" si="56"/>
        <v>0</v>
      </c>
      <c r="R112">
        <f t="shared" si="56"/>
        <v>0</v>
      </c>
      <c r="S112">
        <f t="shared" si="39"/>
        <v>0</v>
      </c>
      <c r="T112">
        <f t="shared" si="40"/>
        <v>0</v>
      </c>
      <c r="U112">
        <f t="shared" si="41"/>
        <v>0</v>
      </c>
      <c r="V112">
        <f t="shared" si="42"/>
        <v>0</v>
      </c>
      <c r="W112">
        <f t="shared" si="43"/>
        <v>0</v>
      </c>
      <c r="X112">
        <f t="shared" si="44"/>
        <v>0</v>
      </c>
      <c r="Y112">
        <f t="shared" si="45"/>
        <v>0</v>
      </c>
      <c r="Z112">
        <f t="shared" si="46"/>
        <v>0</v>
      </c>
    </row>
    <row r="113" spans="2:26" ht="12.75">
      <c r="B113" s="18">
        <f t="shared" si="57"/>
        <v>2.7000000000000015</v>
      </c>
      <c r="C113" s="19">
        <f>C114+((C96-C114)/18)*1</f>
        <v>6.859333333333333</v>
      </c>
      <c r="E113" s="18">
        <f t="shared" si="58"/>
        <v>2.7000000000000015</v>
      </c>
      <c r="F113" s="19">
        <f>F114+((F96-F114)/18)*1</f>
        <v>22.84722222222222</v>
      </c>
      <c r="H113">
        <f t="shared" si="47"/>
        <v>0</v>
      </c>
      <c r="I113">
        <f t="shared" si="47"/>
        <v>0</v>
      </c>
      <c r="J113">
        <f t="shared" si="50"/>
        <v>0</v>
      </c>
      <c r="K113">
        <f t="shared" si="51"/>
        <v>0</v>
      </c>
      <c r="L113">
        <f t="shared" si="52"/>
        <v>0</v>
      </c>
      <c r="M113">
        <f t="shared" si="53"/>
        <v>0</v>
      </c>
      <c r="N113">
        <f t="shared" si="54"/>
        <v>0</v>
      </c>
      <c r="O113">
        <f t="shared" si="55"/>
        <v>0</v>
      </c>
      <c r="P113">
        <f t="shared" si="56"/>
        <v>0</v>
      </c>
      <c r="R113">
        <f t="shared" si="56"/>
        <v>0</v>
      </c>
      <c r="S113">
        <f t="shared" si="39"/>
        <v>0</v>
      </c>
      <c r="T113">
        <f t="shared" si="40"/>
        <v>0</v>
      </c>
      <c r="U113">
        <f t="shared" si="41"/>
        <v>0</v>
      </c>
      <c r="V113">
        <f t="shared" si="42"/>
        <v>0</v>
      </c>
      <c r="W113">
        <f t="shared" si="43"/>
        <v>0</v>
      </c>
      <c r="X113">
        <f t="shared" si="44"/>
        <v>0</v>
      </c>
      <c r="Y113">
        <f t="shared" si="45"/>
        <v>0</v>
      </c>
      <c r="Z113">
        <f t="shared" si="46"/>
        <v>0</v>
      </c>
    </row>
    <row r="114" spans="2:26" ht="12.75">
      <c r="B114" s="18">
        <f>B24*10</f>
        <v>2.8000000000000003</v>
      </c>
      <c r="C114" s="19">
        <v>6.677</v>
      </c>
      <c r="E114" s="18">
        <f>E24*10</f>
        <v>2.8000000000000003</v>
      </c>
      <c r="F114" s="19">
        <v>22.197</v>
      </c>
      <c r="H114">
        <f t="shared" si="47"/>
        <v>0</v>
      </c>
      <c r="I114">
        <f t="shared" si="47"/>
        <v>0</v>
      </c>
      <c r="J114">
        <f t="shared" si="50"/>
        <v>0</v>
      </c>
      <c r="K114">
        <f t="shared" si="51"/>
        <v>0</v>
      </c>
      <c r="L114">
        <f t="shared" si="52"/>
        <v>0</v>
      </c>
      <c r="M114">
        <f t="shared" si="53"/>
        <v>0</v>
      </c>
      <c r="N114">
        <f t="shared" si="54"/>
        <v>0</v>
      </c>
      <c r="O114">
        <f t="shared" si="55"/>
        <v>0</v>
      </c>
      <c r="P114">
        <f t="shared" si="56"/>
        <v>0</v>
      </c>
      <c r="R114">
        <f t="shared" si="56"/>
        <v>0</v>
      </c>
      <c r="S114">
        <f t="shared" si="39"/>
        <v>0</v>
      </c>
      <c r="T114">
        <f t="shared" si="40"/>
        <v>0</v>
      </c>
      <c r="U114">
        <f t="shared" si="41"/>
        <v>0</v>
      </c>
      <c r="V114">
        <f t="shared" si="42"/>
        <v>0</v>
      </c>
      <c r="W114">
        <f t="shared" si="43"/>
        <v>0</v>
      </c>
      <c r="X114">
        <f t="shared" si="44"/>
        <v>0</v>
      </c>
      <c r="Y114">
        <f t="shared" si="45"/>
        <v>0</v>
      </c>
      <c r="Z114">
        <f t="shared" si="46"/>
        <v>0</v>
      </c>
    </row>
    <row r="115" spans="2:26" ht="12.75">
      <c r="B115" s="18">
        <f aca="true" t="shared" si="59" ref="B115:B131">B114+0.1</f>
        <v>2.9000000000000004</v>
      </c>
      <c r="C115" s="19">
        <f>C132+((C114-C132)/18)*17</f>
        <v>6.575055555555555</v>
      </c>
      <c r="E115" s="18">
        <f aca="true" t="shared" si="60" ref="E115:E131">E114+0.1</f>
        <v>2.9000000000000004</v>
      </c>
      <c r="F115" s="19">
        <f>F132+((F114-F132)/18)*17</f>
        <v>21.476888888888887</v>
      </c>
      <c r="H115">
        <f t="shared" si="47"/>
        <v>0</v>
      </c>
      <c r="I115">
        <f t="shared" si="47"/>
        <v>0</v>
      </c>
      <c r="J115">
        <f t="shared" si="50"/>
        <v>0</v>
      </c>
      <c r="K115">
        <f t="shared" si="51"/>
        <v>0</v>
      </c>
      <c r="L115">
        <f t="shared" si="52"/>
        <v>0</v>
      </c>
      <c r="M115">
        <f t="shared" si="53"/>
        <v>0</v>
      </c>
      <c r="N115">
        <f t="shared" si="54"/>
        <v>0</v>
      </c>
      <c r="O115">
        <f t="shared" si="55"/>
        <v>0</v>
      </c>
      <c r="P115">
        <f t="shared" si="56"/>
        <v>0</v>
      </c>
      <c r="R115">
        <f t="shared" si="56"/>
        <v>0</v>
      </c>
      <c r="S115">
        <f t="shared" si="39"/>
        <v>0</v>
      </c>
      <c r="T115">
        <f t="shared" si="40"/>
        <v>0</v>
      </c>
      <c r="U115">
        <f t="shared" si="41"/>
        <v>0</v>
      </c>
      <c r="V115">
        <f t="shared" si="42"/>
        <v>0</v>
      </c>
      <c r="W115">
        <f t="shared" si="43"/>
        <v>0</v>
      </c>
      <c r="X115">
        <f t="shared" si="44"/>
        <v>0</v>
      </c>
      <c r="Y115">
        <f t="shared" si="45"/>
        <v>0</v>
      </c>
      <c r="Z115">
        <f t="shared" si="46"/>
        <v>0</v>
      </c>
    </row>
    <row r="116" spans="2:26" ht="12.75">
      <c r="B116" s="18">
        <f t="shared" si="59"/>
        <v>3.0000000000000004</v>
      </c>
      <c r="C116" s="19">
        <f>C132+((C114-C132)/18)*16</f>
        <v>6.473111111111111</v>
      </c>
      <c r="E116" s="18">
        <f t="shared" si="60"/>
        <v>3.0000000000000004</v>
      </c>
      <c r="F116" s="19">
        <f>F132+((F114-F132)/18)*16</f>
        <v>20.756777777777778</v>
      </c>
      <c r="H116">
        <f t="shared" si="47"/>
        <v>0</v>
      </c>
      <c r="I116">
        <f t="shared" si="47"/>
        <v>0</v>
      </c>
      <c r="J116">
        <f t="shared" si="50"/>
        <v>0</v>
      </c>
      <c r="K116">
        <f t="shared" si="51"/>
        <v>0</v>
      </c>
      <c r="L116">
        <f t="shared" si="52"/>
        <v>0</v>
      </c>
      <c r="M116">
        <f t="shared" si="53"/>
        <v>0</v>
      </c>
      <c r="N116">
        <f t="shared" si="54"/>
        <v>0</v>
      </c>
      <c r="O116">
        <f t="shared" si="55"/>
        <v>0</v>
      </c>
      <c r="P116">
        <f t="shared" si="56"/>
        <v>0</v>
      </c>
      <c r="R116">
        <f t="shared" si="56"/>
        <v>0</v>
      </c>
      <c r="S116">
        <f t="shared" si="39"/>
        <v>0</v>
      </c>
      <c r="T116">
        <f t="shared" si="40"/>
        <v>0</v>
      </c>
      <c r="U116">
        <f t="shared" si="41"/>
        <v>0</v>
      </c>
      <c r="V116">
        <f t="shared" si="42"/>
        <v>0</v>
      </c>
      <c r="W116">
        <f t="shared" si="43"/>
        <v>0</v>
      </c>
      <c r="X116">
        <f t="shared" si="44"/>
        <v>0</v>
      </c>
      <c r="Y116">
        <f t="shared" si="45"/>
        <v>0</v>
      </c>
      <c r="Z116">
        <f t="shared" si="46"/>
        <v>0</v>
      </c>
    </row>
    <row r="117" spans="2:26" ht="12.75">
      <c r="B117" s="18">
        <f t="shared" si="59"/>
        <v>3.1000000000000005</v>
      </c>
      <c r="C117" s="19">
        <f>C132+((C114-C132)/18)*15</f>
        <v>6.371166666666666</v>
      </c>
      <c r="E117" s="18">
        <f t="shared" si="60"/>
        <v>3.1000000000000005</v>
      </c>
      <c r="F117" s="19">
        <f>F132+((F114-F132)/18)*15</f>
        <v>20.03666666666667</v>
      </c>
      <c r="H117">
        <f t="shared" si="47"/>
        <v>0</v>
      </c>
      <c r="I117">
        <f t="shared" si="47"/>
        <v>0</v>
      </c>
      <c r="J117">
        <f t="shared" si="50"/>
        <v>0</v>
      </c>
      <c r="K117">
        <f t="shared" si="51"/>
        <v>0</v>
      </c>
      <c r="L117">
        <f t="shared" si="52"/>
        <v>0</v>
      </c>
      <c r="M117">
        <f t="shared" si="53"/>
        <v>0</v>
      </c>
      <c r="N117">
        <f t="shared" si="54"/>
        <v>0</v>
      </c>
      <c r="O117">
        <f t="shared" si="55"/>
        <v>0</v>
      </c>
      <c r="P117">
        <f t="shared" si="56"/>
        <v>0</v>
      </c>
      <c r="R117">
        <f t="shared" si="56"/>
        <v>0</v>
      </c>
      <c r="S117">
        <f t="shared" si="39"/>
        <v>0</v>
      </c>
      <c r="T117">
        <f t="shared" si="40"/>
        <v>0</v>
      </c>
      <c r="U117">
        <f t="shared" si="41"/>
        <v>0</v>
      </c>
      <c r="V117">
        <f t="shared" si="42"/>
        <v>0</v>
      </c>
      <c r="W117">
        <f t="shared" si="43"/>
        <v>0</v>
      </c>
      <c r="X117">
        <f t="shared" si="44"/>
        <v>0</v>
      </c>
      <c r="Y117">
        <f t="shared" si="45"/>
        <v>0</v>
      </c>
      <c r="Z117">
        <f t="shared" si="46"/>
        <v>0</v>
      </c>
    </row>
    <row r="118" spans="2:26" ht="12.75">
      <c r="B118" s="18">
        <f t="shared" si="59"/>
        <v>3.2000000000000006</v>
      </c>
      <c r="C118" s="19">
        <f>C132+((C114-C132)/18)*14</f>
        <v>6.269222222222222</v>
      </c>
      <c r="E118" s="18">
        <f t="shared" si="60"/>
        <v>3.2000000000000006</v>
      </c>
      <c r="F118" s="19">
        <f>F132+((F114-F132)/18)*14</f>
        <v>19.316555555555556</v>
      </c>
      <c r="H118">
        <f t="shared" si="47"/>
        <v>0</v>
      </c>
      <c r="I118">
        <f t="shared" si="47"/>
        <v>0</v>
      </c>
      <c r="J118">
        <f t="shared" si="50"/>
        <v>0</v>
      </c>
      <c r="K118">
        <f t="shared" si="51"/>
        <v>0</v>
      </c>
      <c r="L118">
        <f t="shared" si="52"/>
        <v>0</v>
      </c>
      <c r="M118">
        <f t="shared" si="53"/>
        <v>0</v>
      </c>
      <c r="N118">
        <f t="shared" si="54"/>
        <v>0</v>
      </c>
      <c r="O118">
        <f t="shared" si="55"/>
        <v>0</v>
      </c>
      <c r="P118">
        <f t="shared" si="56"/>
        <v>0</v>
      </c>
      <c r="R118">
        <f t="shared" si="56"/>
        <v>0</v>
      </c>
      <c r="S118">
        <f t="shared" si="39"/>
        <v>0</v>
      </c>
      <c r="T118">
        <f t="shared" si="40"/>
        <v>0</v>
      </c>
      <c r="U118">
        <f t="shared" si="41"/>
        <v>0</v>
      </c>
      <c r="V118">
        <f t="shared" si="42"/>
        <v>0</v>
      </c>
      <c r="W118">
        <f t="shared" si="43"/>
        <v>0</v>
      </c>
      <c r="X118">
        <f t="shared" si="44"/>
        <v>0</v>
      </c>
      <c r="Y118">
        <f t="shared" si="45"/>
        <v>0</v>
      </c>
      <c r="Z118">
        <f t="shared" si="46"/>
        <v>0</v>
      </c>
    </row>
    <row r="119" spans="2:26" ht="12.75">
      <c r="B119" s="18">
        <f t="shared" si="59"/>
        <v>3.3000000000000007</v>
      </c>
      <c r="C119" s="19">
        <f>C132+((C114-C132)/18)*13</f>
        <v>6.167277777777778</v>
      </c>
      <c r="E119" s="18">
        <f t="shared" si="60"/>
        <v>3.3000000000000007</v>
      </c>
      <c r="F119" s="19">
        <f>F132+((F114-F132)/18)*13</f>
        <v>18.596444444444444</v>
      </c>
      <c r="H119">
        <f t="shared" si="47"/>
        <v>0</v>
      </c>
      <c r="I119">
        <f t="shared" si="47"/>
        <v>0</v>
      </c>
      <c r="J119">
        <f t="shared" si="50"/>
        <v>0</v>
      </c>
      <c r="K119">
        <f t="shared" si="51"/>
        <v>0</v>
      </c>
      <c r="L119">
        <f t="shared" si="52"/>
        <v>0</v>
      </c>
      <c r="M119">
        <f t="shared" si="53"/>
        <v>0</v>
      </c>
      <c r="N119">
        <f t="shared" si="54"/>
        <v>0</v>
      </c>
      <c r="O119">
        <f t="shared" si="55"/>
        <v>0</v>
      </c>
      <c r="P119">
        <f t="shared" si="56"/>
        <v>0</v>
      </c>
      <c r="R119">
        <f t="shared" si="56"/>
        <v>0</v>
      </c>
      <c r="S119">
        <f t="shared" si="39"/>
        <v>0</v>
      </c>
      <c r="T119">
        <f t="shared" si="40"/>
        <v>0</v>
      </c>
      <c r="U119">
        <f t="shared" si="41"/>
        <v>0</v>
      </c>
      <c r="V119">
        <f t="shared" si="42"/>
        <v>0</v>
      </c>
      <c r="W119">
        <f t="shared" si="43"/>
        <v>0</v>
      </c>
      <c r="X119">
        <f t="shared" si="44"/>
        <v>0</v>
      </c>
      <c r="Y119">
        <f t="shared" si="45"/>
        <v>0</v>
      </c>
      <c r="Z119">
        <f t="shared" si="46"/>
        <v>0</v>
      </c>
    </row>
    <row r="120" spans="2:26" ht="12.75">
      <c r="B120" s="18">
        <f t="shared" si="59"/>
        <v>3.400000000000001</v>
      </c>
      <c r="C120" s="19">
        <f>C132+((C114-C132)/18)*12</f>
        <v>6.065333333333333</v>
      </c>
      <c r="E120" s="18">
        <f t="shared" si="60"/>
        <v>3.400000000000001</v>
      </c>
      <c r="F120" s="19">
        <f>F132+((F114-F132)/18)*12</f>
        <v>17.876333333333335</v>
      </c>
      <c r="H120">
        <f t="shared" si="47"/>
        <v>0</v>
      </c>
      <c r="I120">
        <f t="shared" si="47"/>
        <v>0</v>
      </c>
      <c r="J120">
        <f t="shared" si="50"/>
        <v>0</v>
      </c>
      <c r="K120">
        <f t="shared" si="51"/>
        <v>0</v>
      </c>
      <c r="L120">
        <f t="shared" si="52"/>
        <v>0</v>
      </c>
      <c r="M120">
        <f t="shared" si="53"/>
        <v>0</v>
      </c>
      <c r="N120">
        <f t="shared" si="54"/>
        <v>0</v>
      </c>
      <c r="O120">
        <f t="shared" si="55"/>
        <v>0</v>
      </c>
      <c r="P120">
        <f t="shared" si="56"/>
        <v>0</v>
      </c>
      <c r="R120">
        <f t="shared" si="56"/>
        <v>0</v>
      </c>
      <c r="S120">
        <f t="shared" si="39"/>
        <v>0</v>
      </c>
      <c r="T120">
        <f t="shared" si="40"/>
        <v>0</v>
      </c>
      <c r="U120">
        <f t="shared" si="41"/>
        <v>0</v>
      </c>
      <c r="V120">
        <f t="shared" si="42"/>
        <v>0</v>
      </c>
      <c r="W120">
        <f t="shared" si="43"/>
        <v>0</v>
      </c>
      <c r="X120">
        <f t="shared" si="44"/>
        <v>0</v>
      </c>
      <c r="Y120">
        <f t="shared" si="45"/>
        <v>0</v>
      </c>
      <c r="Z120">
        <f t="shared" si="46"/>
        <v>0</v>
      </c>
    </row>
    <row r="121" spans="2:26" ht="12.75">
      <c r="B121" s="18">
        <f t="shared" si="59"/>
        <v>3.500000000000001</v>
      </c>
      <c r="C121" s="19">
        <f>C132+((C114-C132)/18)*11</f>
        <v>5.963388888888889</v>
      </c>
      <c r="E121" s="18">
        <f t="shared" si="60"/>
        <v>3.500000000000001</v>
      </c>
      <c r="F121" s="19">
        <f>F132+((F114-F132)/18)*11</f>
        <v>17.156222222222222</v>
      </c>
      <c r="H121">
        <f t="shared" si="47"/>
        <v>0</v>
      </c>
      <c r="I121">
        <f t="shared" si="47"/>
        <v>0</v>
      </c>
      <c r="J121">
        <f t="shared" si="50"/>
        <v>0</v>
      </c>
      <c r="K121">
        <f t="shared" si="51"/>
        <v>0</v>
      </c>
      <c r="L121">
        <f t="shared" si="52"/>
        <v>0</v>
      </c>
      <c r="M121">
        <f t="shared" si="53"/>
        <v>0</v>
      </c>
      <c r="N121">
        <f t="shared" si="54"/>
        <v>0</v>
      </c>
      <c r="O121">
        <f t="shared" si="55"/>
        <v>0</v>
      </c>
      <c r="P121">
        <f t="shared" si="56"/>
        <v>0</v>
      </c>
      <c r="R121">
        <f t="shared" si="56"/>
        <v>0</v>
      </c>
      <c r="S121">
        <f t="shared" si="39"/>
        <v>0</v>
      </c>
      <c r="T121">
        <f t="shared" si="40"/>
        <v>0</v>
      </c>
      <c r="U121">
        <f t="shared" si="41"/>
        <v>0</v>
      </c>
      <c r="V121">
        <f t="shared" si="42"/>
        <v>0</v>
      </c>
      <c r="W121">
        <f t="shared" si="43"/>
        <v>0</v>
      </c>
      <c r="X121">
        <f t="shared" si="44"/>
        <v>0</v>
      </c>
      <c r="Y121">
        <f t="shared" si="45"/>
        <v>0</v>
      </c>
      <c r="Z121">
        <f t="shared" si="46"/>
        <v>0</v>
      </c>
    </row>
    <row r="122" spans="2:26" ht="12.75">
      <c r="B122" s="18">
        <f t="shared" si="59"/>
        <v>3.600000000000001</v>
      </c>
      <c r="C122" s="19">
        <f>C132+((C114-C132)/18)*10</f>
        <v>5.8614444444444445</v>
      </c>
      <c r="E122" s="18">
        <f t="shared" si="60"/>
        <v>3.600000000000001</v>
      </c>
      <c r="F122" s="19">
        <f>F132+((F114-F132)/18)*10</f>
        <v>16.43611111111111</v>
      </c>
      <c r="H122">
        <f t="shared" si="47"/>
        <v>0</v>
      </c>
      <c r="I122">
        <f t="shared" si="47"/>
        <v>0</v>
      </c>
      <c r="J122">
        <f t="shared" si="50"/>
        <v>0</v>
      </c>
      <c r="K122">
        <f t="shared" si="51"/>
        <v>0</v>
      </c>
      <c r="L122">
        <f t="shared" si="52"/>
        <v>0</v>
      </c>
      <c r="M122">
        <f t="shared" si="53"/>
        <v>0</v>
      </c>
      <c r="N122">
        <f t="shared" si="54"/>
        <v>0</v>
      </c>
      <c r="O122">
        <f t="shared" si="55"/>
        <v>0</v>
      </c>
      <c r="P122">
        <f t="shared" si="56"/>
        <v>0</v>
      </c>
      <c r="R122">
        <f t="shared" si="56"/>
        <v>0</v>
      </c>
      <c r="S122">
        <f t="shared" si="39"/>
        <v>0</v>
      </c>
      <c r="T122">
        <f t="shared" si="40"/>
        <v>0</v>
      </c>
      <c r="U122">
        <f t="shared" si="41"/>
        <v>0</v>
      </c>
      <c r="V122">
        <f t="shared" si="42"/>
        <v>0</v>
      </c>
      <c r="W122">
        <f t="shared" si="43"/>
        <v>0</v>
      </c>
      <c r="X122">
        <f t="shared" si="44"/>
        <v>0</v>
      </c>
      <c r="Y122">
        <f t="shared" si="45"/>
        <v>0</v>
      </c>
      <c r="Z122">
        <f t="shared" si="46"/>
        <v>0</v>
      </c>
    </row>
    <row r="123" spans="2:26" ht="12.75">
      <c r="B123" s="18">
        <f t="shared" si="59"/>
        <v>3.700000000000001</v>
      </c>
      <c r="C123" s="19">
        <f>C132+((C114-C132)/18)*9</f>
        <v>5.759499999999999</v>
      </c>
      <c r="E123" s="18">
        <f t="shared" si="60"/>
        <v>3.700000000000001</v>
      </c>
      <c r="F123" s="19">
        <f>F132+((F114-F132)/18)*9</f>
        <v>15.716</v>
      </c>
      <c r="H123">
        <f t="shared" si="47"/>
        <v>0</v>
      </c>
      <c r="I123">
        <f t="shared" si="47"/>
        <v>0</v>
      </c>
      <c r="J123">
        <f t="shared" si="50"/>
        <v>0</v>
      </c>
      <c r="K123">
        <f t="shared" si="51"/>
        <v>0</v>
      </c>
      <c r="L123">
        <f t="shared" si="52"/>
        <v>0</v>
      </c>
      <c r="M123">
        <f t="shared" si="53"/>
        <v>0</v>
      </c>
      <c r="N123">
        <f t="shared" si="54"/>
        <v>0</v>
      </c>
      <c r="O123">
        <f t="shared" si="55"/>
        <v>0</v>
      </c>
      <c r="P123">
        <f t="shared" si="56"/>
        <v>0</v>
      </c>
      <c r="R123">
        <f t="shared" si="56"/>
        <v>0</v>
      </c>
      <c r="S123">
        <f t="shared" si="39"/>
        <v>0</v>
      </c>
      <c r="T123">
        <f t="shared" si="40"/>
        <v>0</v>
      </c>
      <c r="U123">
        <f t="shared" si="41"/>
        <v>0</v>
      </c>
      <c r="V123">
        <f t="shared" si="42"/>
        <v>0</v>
      </c>
      <c r="W123">
        <f t="shared" si="43"/>
        <v>0</v>
      </c>
      <c r="X123">
        <f t="shared" si="44"/>
        <v>0</v>
      </c>
      <c r="Y123">
        <f t="shared" si="45"/>
        <v>0</v>
      </c>
      <c r="Z123">
        <f t="shared" si="46"/>
        <v>0</v>
      </c>
    </row>
    <row r="124" spans="2:26" ht="12.75">
      <c r="B124" s="18">
        <f t="shared" si="59"/>
        <v>3.800000000000001</v>
      </c>
      <c r="C124" s="19">
        <f>C132+((C114-C132)/18)*8</f>
        <v>5.657555555555556</v>
      </c>
      <c r="E124" s="18">
        <f t="shared" si="60"/>
        <v>3.800000000000001</v>
      </c>
      <c r="F124" s="19">
        <f>F132+((F114-F132)/18)*8</f>
        <v>14.995888888888889</v>
      </c>
      <c r="H124">
        <f t="shared" si="47"/>
        <v>0</v>
      </c>
      <c r="I124">
        <f t="shared" si="47"/>
        <v>0</v>
      </c>
      <c r="J124">
        <f t="shared" si="50"/>
        <v>0</v>
      </c>
      <c r="K124">
        <f t="shared" si="51"/>
        <v>0</v>
      </c>
      <c r="L124">
        <f t="shared" si="52"/>
        <v>0</v>
      </c>
      <c r="M124">
        <f t="shared" si="53"/>
        <v>0</v>
      </c>
      <c r="N124">
        <f t="shared" si="54"/>
        <v>0</v>
      </c>
      <c r="O124">
        <f t="shared" si="55"/>
        <v>0</v>
      </c>
      <c r="P124">
        <f t="shared" si="56"/>
        <v>0</v>
      </c>
      <c r="R124">
        <f t="shared" si="56"/>
        <v>0</v>
      </c>
      <c r="S124">
        <f t="shared" si="39"/>
        <v>0</v>
      </c>
      <c r="T124">
        <f t="shared" si="40"/>
        <v>0</v>
      </c>
      <c r="U124">
        <f t="shared" si="41"/>
        <v>0</v>
      </c>
      <c r="V124">
        <f t="shared" si="42"/>
        <v>0</v>
      </c>
      <c r="W124">
        <f t="shared" si="43"/>
        <v>0</v>
      </c>
      <c r="X124">
        <f t="shared" si="44"/>
        <v>0</v>
      </c>
      <c r="Y124">
        <f t="shared" si="45"/>
        <v>0</v>
      </c>
      <c r="Z124">
        <f t="shared" si="46"/>
        <v>0</v>
      </c>
    </row>
    <row r="125" spans="2:26" ht="12.75">
      <c r="B125" s="18">
        <f t="shared" si="59"/>
        <v>3.9000000000000012</v>
      </c>
      <c r="C125" s="19">
        <f>C132+((C114-C132)/18)*7</f>
        <v>5.55561111111111</v>
      </c>
      <c r="E125" s="18">
        <f t="shared" si="60"/>
        <v>3.9000000000000012</v>
      </c>
      <c r="F125" s="19">
        <f>F132+((F114-F132)/18)*7</f>
        <v>14.275777777777778</v>
      </c>
      <c r="H125">
        <f t="shared" si="47"/>
        <v>0</v>
      </c>
      <c r="I125">
        <f t="shared" si="47"/>
        <v>0</v>
      </c>
      <c r="J125">
        <f t="shared" si="50"/>
        <v>0</v>
      </c>
      <c r="K125">
        <f t="shared" si="51"/>
        <v>0</v>
      </c>
      <c r="L125">
        <f t="shared" si="52"/>
        <v>0</v>
      </c>
      <c r="M125">
        <f t="shared" si="53"/>
        <v>0</v>
      </c>
      <c r="N125">
        <f t="shared" si="54"/>
        <v>0</v>
      </c>
      <c r="O125">
        <f t="shared" si="55"/>
        <v>0</v>
      </c>
      <c r="P125">
        <f t="shared" si="56"/>
        <v>0</v>
      </c>
      <c r="R125">
        <f t="shared" si="56"/>
        <v>0</v>
      </c>
      <c r="S125">
        <f t="shared" si="39"/>
        <v>0</v>
      </c>
      <c r="T125">
        <f t="shared" si="40"/>
        <v>0</v>
      </c>
      <c r="U125">
        <f t="shared" si="41"/>
        <v>0</v>
      </c>
      <c r="V125">
        <f t="shared" si="42"/>
        <v>0</v>
      </c>
      <c r="W125">
        <f t="shared" si="43"/>
        <v>0</v>
      </c>
      <c r="X125">
        <f t="shared" si="44"/>
        <v>0</v>
      </c>
      <c r="Y125">
        <f t="shared" si="45"/>
        <v>0</v>
      </c>
      <c r="Z125">
        <f t="shared" si="46"/>
        <v>0</v>
      </c>
    </row>
    <row r="126" spans="2:26" ht="12.75">
      <c r="B126" s="18">
        <f t="shared" si="59"/>
        <v>4.000000000000001</v>
      </c>
      <c r="C126" s="19">
        <f>C132+((C114-C132)/18)*6</f>
        <v>5.453666666666666</v>
      </c>
      <c r="E126" s="18">
        <f t="shared" si="60"/>
        <v>4.000000000000001</v>
      </c>
      <c r="F126" s="19">
        <f>F132+((F114-F132)/18)*6</f>
        <v>13.555666666666667</v>
      </c>
      <c r="H126">
        <f t="shared" si="47"/>
        <v>0</v>
      </c>
      <c r="I126">
        <f t="shared" si="47"/>
        <v>0</v>
      </c>
      <c r="J126">
        <f t="shared" si="50"/>
        <v>0</v>
      </c>
      <c r="K126">
        <f t="shared" si="51"/>
        <v>0</v>
      </c>
      <c r="L126">
        <f t="shared" si="52"/>
        <v>0</v>
      </c>
      <c r="M126">
        <f t="shared" si="53"/>
        <v>0</v>
      </c>
      <c r="N126">
        <f t="shared" si="54"/>
        <v>0</v>
      </c>
      <c r="O126">
        <f t="shared" si="55"/>
        <v>0</v>
      </c>
      <c r="P126">
        <f t="shared" si="56"/>
        <v>0</v>
      </c>
      <c r="R126">
        <f t="shared" si="56"/>
        <v>0</v>
      </c>
      <c r="S126">
        <f t="shared" si="39"/>
        <v>0</v>
      </c>
      <c r="T126">
        <f t="shared" si="40"/>
        <v>0</v>
      </c>
      <c r="U126">
        <f t="shared" si="41"/>
        <v>0</v>
      </c>
      <c r="V126">
        <f t="shared" si="42"/>
        <v>0</v>
      </c>
      <c r="W126">
        <f t="shared" si="43"/>
        <v>0</v>
      </c>
      <c r="X126">
        <f t="shared" si="44"/>
        <v>0</v>
      </c>
      <c r="Y126">
        <f t="shared" si="45"/>
        <v>0</v>
      </c>
      <c r="Z126">
        <f t="shared" si="46"/>
        <v>0</v>
      </c>
    </row>
    <row r="127" spans="2:26" ht="12.75">
      <c r="B127" s="18">
        <f t="shared" si="59"/>
        <v>4.1000000000000005</v>
      </c>
      <c r="C127" s="19">
        <f>C132+((C114-C132)/18)*5</f>
        <v>5.351722222222222</v>
      </c>
      <c r="E127" s="18">
        <f t="shared" si="60"/>
        <v>4.1000000000000005</v>
      </c>
      <c r="F127" s="19">
        <f>F132+((F114-F132)/18)*5</f>
        <v>12.835555555555555</v>
      </c>
      <c r="H127">
        <f t="shared" si="47"/>
        <v>0</v>
      </c>
      <c r="I127">
        <f t="shared" si="47"/>
        <v>0</v>
      </c>
      <c r="J127">
        <f t="shared" si="50"/>
        <v>0</v>
      </c>
      <c r="K127">
        <f t="shared" si="51"/>
        <v>0</v>
      </c>
      <c r="L127">
        <f t="shared" si="52"/>
        <v>0</v>
      </c>
      <c r="M127">
        <f t="shared" si="53"/>
        <v>0</v>
      </c>
      <c r="N127">
        <f t="shared" si="54"/>
        <v>0</v>
      </c>
      <c r="O127">
        <f t="shared" si="55"/>
        <v>0</v>
      </c>
      <c r="P127">
        <f t="shared" si="56"/>
        <v>0</v>
      </c>
      <c r="R127">
        <f t="shared" si="56"/>
        <v>0</v>
      </c>
      <c r="S127">
        <f t="shared" si="39"/>
        <v>0</v>
      </c>
      <c r="T127">
        <f t="shared" si="40"/>
        <v>0</v>
      </c>
      <c r="U127">
        <f t="shared" si="41"/>
        <v>0</v>
      </c>
      <c r="V127">
        <f t="shared" si="42"/>
        <v>0</v>
      </c>
      <c r="W127">
        <f t="shared" si="43"/>
        <v>0</v>
      </c>
      <c r="X127">
        <f t="shared" si="44"/>
        <v>0</v>
      </c>
      <c r="Y127">
        <f t="shared" si="45"/>
        <v>0</v>
      </c>
      <c r="Z127">
        <f t="shared" si="46"/>
        <v>0</v>
      </c>
    </row>
    <row r="128" spans="2:26" ht="12.75">
      <c r="B128" s="18">
        <f t="shared" si="59"/>
        <v>4.2</v>
      </c>
      <c r="C128" s="19">
        <f>C132+((C114-C132)/18)*4</f>
        <v>5.249777777777777</v>
      </c>
      <c r="E128" s="18">
        <f t="shared" si="60"/>
        <v>4.2</v>
      </c>
      <c r="F128" s="19">
        <f>F132+((F114-F132)/18)*4</f>
        <v>12.115444444444444</v>
      </c>
      <c r="H128">
        <f t="shared" si="47"/>
        <v>0</v>
      </c>
      <c r="I128">
        <f t="shared" si="47"/>
        <v>0</v>
      </c>
      <c r="J128">
        <f t="shared" si="50"/>
        <v>0</v>
      </c>
      <c r="K128">
        <f t="shared" si="51"/>
        <v>0</v>
      </c>
      <c r="L128">
        <f t="shared" si="52"/>
        <v>0</v>
      </c>
      <c r="M128">
        <f t="shared" si="53"/>
        <v>0</v>
      </c>
      <c r="N128">
        <f t="shared" si="54"/>
        <v>0</v>
      </c>
      <c r="O128">
        <f t="shared" si="55"/>
        <v>0</v>
      </c>
      <c r="P128">
        <f t="shared" si="56"/>
        <v>0</v>
      </c>
      <c r="R128">
        <f t="shared" si="56"/>
        <v>0</v>
      </c>
      <c r="S128">
        <f t="shared" si="39"/>
        <v>0</v>
      </c>
      <c r="T128">
        <f t="shared" si="40"/>
        <v>0</v>
      </c>
      <c r="U128">
        <f t="shared" si="41"/>
        <v>0</v>
      </c>
      <c r="V128">
        <f t="shared" si="42"/>
        <v>0</v>
      </c>
      <c r="W128">
        <f t="shared" si="43"/>
        <v>0</v>
      </c>
      <c r="X128">
        <f t="shared" si="44"/>
        <v>0</v>
      </c>
      <c r="Y128">
        <f t="shared" si="45"/>
        <v>0</v>
      </c>
      <c r="Z128">
        <f t="shared" si="46"/>
        <v>0</v>
      </c>
    </row>
    <row r="129" spans="2:26" ht="12.75">
      <c r="B129" s="18">
        <f t="shared" si="59"/>
        <v>4.3</v>
      </c>
      <c r="C129" s="19">
        <f>C132+((C114-C132)/18)*3</f>
        <v>5.147833333333333</v>
      </c>
      <c r="E129" s="18">
        <f t="shared" si="60"/>
        <v>4.3</v>
      </c>
      <c r="F129" s="19">
        <f>F132+((F114-F132)/18)*3</f>
        <v>11.395333333333333</v>
      </c>
      <c r="H129">
        <f t="shared" si="47"/>
        <v>0</v>
      </c>
      <c r="I129">
        <f t="shared" si="47"/>
        <v>0</v>
      </c>
      <c r="J129">
        <f t="shared" si="50"/>
        <v>0</v>
      </c>
      <c r="K129">
        <f t="shared" si="51"/>
        <v>0</v>
      </c>
      <c r="L129">
        <f t="shared" si="52"/>
        <v>0</v>
      </c>
      <c r="M129">
        <f t="shared" si="53"/>
        <v>0</v>
      </c>
      <c r="N129">
        <f t="shared" si="54"/>
        <v>0</v>
      </c>
      <c r="O129">
        <f t="shared" si="55"/>
        <v>0</v>
      </c>
      <c r="P129">
        <f t="shared" si="56"/>
        <v>0</v>
      </c>
      <c r="R129">
        <f t="shared" si="56"/>
        <v>0</v>
      </c>
      <c r="S129">
        <f t="shared" si="39"/>
        <v>0</v>
      </c>
      <c r="T129">
        <f t="shared" si="40"/>
        <v>0</v>
      </c>
      <c r="U129">
        <f t="shared" si="41"/>
        <v>0</v>
      </c>
      <c r="V129">
        <f t="shared" si="42"/>
        <v>0</v>
      </c>
      <c r="W129">
        <f t="shared" si="43"/>
        <v>0</v>
      </c>
      <c r="X129">
        <f t="shared" si="44"/>
        <v>0</v>
      </c>
      <c r="Y129">
        <f t="shared" si="45"/>
        <v>0</v>
      </c>
      <c r="Z129">
        <f t="shared" si="46"/>
        <v>0</v>
      </c>
    </row>
    <row r="130" spans="2:26" ht="12.75">
      <c r="B130" s="18">
        <f t="shared" si="59"/>
        <v>4.3999999999999995</v>
      </c>
      <c r="C130" s="19">
        <f>C132+((C114-C132)/18)*2</f>
        <v>5.045888888888888</v>
      </c>
      <c r="E130" s="18">
        <f t="shared" si="60"/>
        <v>4.3999999999999995</v>
      </c>
      <c r="F130" s="19">
        <f>F132+((F114-F132)/18)*2</f>
        <v>10.67522222222222</v>
      </c>
      <c r="H130">
        <f t="shared" si="47"/>
        <v>0</v>
      </c>
      <c r="I130">
        <f t="shared" si="47"/>
        <v>0</v>
      </c>
      <c r="J130">
        <f t="shared" si="50"/>
        <v>0</v>
      </c>
      <c r="K130">
        <f t="shared" si="51"/>
        <v>0</v>
      </c>
      <c r="L130">
        <f t="shared" si="52"/>
        <v>0</v>
      </c>
      <c r="M130">
        <f t="shared" si="53"/>
        <v>0</v>
      </c>
      <c r="N130">
        <f t="shared" si="54"/>
        <v>0</v>
      </c>
      <c r="O130">
        <f t="shared" si="55"/>
        <v>0</v>
      </c>
      <c r="P130">
        <f t="shared" si="56"/>
        <v>0</v>
      </c>
      <c r="R130">
        <f t="shared" si="56"/>
        <v>0</v>
      </c>
      <c r="S130">
        <f t="shared" si="39"/>
        <v>0</v>
      </c>
      <c r="T130">
        <f t="shared" si="40"/>
        <v>0</v>
      </c>
      <c r="U130">
        <f t="shared" si="41"/>
        <v>0</v>
      </c>
      <c r="V130">
        <f t="shared" si="42"/>
        <v>0</v>
      </c>
      <c r="W130">
        <f t="shared" si="43"/>
        <v>0</v>
      </c>
      <c r="X130">
        <f t="shared" si="44"/>
        <v>0</v>
      </c>
      <c r="Y130">
        <f t="shared" si="45"/>
        <v>0</v>
      </c>
      <c r="Z130">
        <f t="shared" si="46"/>
        <v>0</v>
      </c>
    </row>
    <row r="131" spans="2:26" ht="12.75">
      <c r="B131" s="18">
        <f t="shared" si="59"/>
        <v>4.499999999999999</v>
      </c>
      <c r="C131" s="19">
        <f>C132+((C114-C132)/18)*1</f>
        <v>4.943944444444444</v>
      </c>
      <c r="E131" s="18">
        <f t="shared" si="60"/>
        <v>4.499999999999999</v>
      </c>
      <c r="F131" s="19">
        <f>F132+((F114-F132)/18)*1</f>
        <v>9.95511111111111</v>
      </c>
      <c r="H131">
        <f t="shared" si="47"/>
        <v>0</v>
      </c>
      <c r="I131">
        <f t="shared" si="47"/>
        <v>0</v>
      </c>
      <c r="J131">
        <f t="shared" si="50"/>
        <v>0</v>
      </c>
      <c r="K131">
        <f t="shared" si="51"/>
        <v>0</v>
      </c>
      <c r="L131">
        <f t="shared" si="52"/>
        <v>0</v>
      </c>
      <c r="M131">
        <f t="shared" si="53"/>
        <v>0</v>
      </c>
      <c r="N131">
        <f t="shared" si="54"/>
        <v>0</v>
      </c>
      <c r="O131">
        <f t="shared" si="55"/>
        <v>0</v>
      </c>
      <c r="P131">
        <f t="shared" si="56"/>
        <v>0</v>
      </c>
      <c r="R131">
        <f t="shared" si="56"/>
        <v>0</v>
      </c>
      <c r="S131">
        <f t="shared" si="39"/>
        <v>0</v>
      </c>
      <c r="T131">
        <f t="shared" si="40"/>
        <v>0</v>
      </c>
      <c r="U131">
        <f t="shared" si="41"/>
        <v>0</v>
      </c>
      <c r="V131">
        <f t="shared" si="42"/>
        <v>0</v>
      </c>
      <c r="W131">
        <f t="shared" si="43"/>
        <v>0</v>
      </c>
      <c r="X131">
        <f t="shared" si="44"/>
        <v>0</v>
      </c>
      <c r="Y131">
        <f t="shared" si="45"/>
        <v>0</v>
      </c>
      <c r="Z131">
        <f t="shared" si="46"/>
        <v>0</v>
      </c>
    </row>
    <row r="132" spans="2:26" ht="12.75">
      <c r="B132" s="18">
        <f>B42*10</f>
        <v>4.6000000000000005</v>
      </c>
      <c r="C132" s="19">
        <v>4.842</v>
      </c>
      <c r="E132" s="18">
        <f>E42*10</f>
        <v>4.6000000000000005</v>
      </c>
      <c r="F132" s="19">
        <v>9.235</v>
      </c>
      <c r="H132">
        <f t="shared" si="47"/>
        <v>0</v>
      </c>
      <c r="I132">
        <f t="shared" si="47"/>
        <v>0</v>
      </c>
      <c r="J132">
        <f t="shared" si="50"/>
        <v>0</v>
      </c>
      <c r="K132">
        <f t="shared" si="51"/>
        <v>0</v>
      </c>
      <c r="L132">
        <f t="shared" si="52"/>
        <v>0</v>
      </c>
      <c r="M132">
        <f t="shared" si="53"/>
        <v>0</v>
      </c>
      <c r="N132">
        <f t="shared" si="54"/>
        <v>0</v>
      </c>
      <c r="O132">
        <f t="shared" si="55"/>
        <v>0</v>
      </c>
      <c r="P132">
        <f t="shared" si="56"/>
        <v>0</v>
      </c>
      <c r="R132">
        <f t="shared" si="56"/>
        <v>0</v>
      </c>
      <c r="S132">
        <f t="shared" si="39"/>
        <v>0</v>
      </c>
      <c r="T132">
        <f t="shared" si="40"/>
        <v>0</v>
      </c>
      <c r="U132">
        <f t="shared" si="41"/>
        <v>0</v>
      </c>
      <c r="V132">
        <f t="shared" si="42"/>
        <v>0</v>
      </c>
      <c r="W132">
        <f t="shared" si="43"/>
        <v>0</v>
      </c>
      <c r="X132">
        <f t="shared" si="44"/>
        <v>0</v>
      </c>
      <c r="Y132">
        <f t="shared" si="45"/>
        <v>0</v>
      </c>
      <c r="Z132">
        <f t="shared" si="46"/>
        <v>0</v>
      </c>
    </row>
    <row r="133" spans="2:26" ht="12.75">
      <c r="B133" s="18">
        <f aca="true" t="shared" si="61" ref="B133:B149">B132+0.1</f>
        <v>4.7</v>
      </c>
      <c r="C133" s="19">
        <f>C150+((C132-C150)/18)*17</f>
        <v>4.790777777777778</v>
      </c>
      <c r="E133" s="18">
        <f aca="true" t="shared" si="62" ref="E133:E149">E132+0.1</f>
        <v>4.7</v>
      </c>
      <c r="F133" s="19">
        <f>F150+((F132-F150)/18)*17</f>
        <v>9.123999999999999</v>
      </c>
      <c r="H133">
        <f t="shared" si="47"/>
        <v>0</v>
      </c>
      <c r="I133">
        <f t="shared" si="47"/>
        <v>0</v>
      </c>
      <c r="J133">
        <f t="shared" si="50"/>
        <v>0</v>
      </c>
      <c r="K133">
        <f t="shared" si="51"/>
        <v>0</v>
      </c>
      <c r="L133">
        <f t="shared" si="52"/>
        <v>0</v>
      </c>
      <c r="M133">
        <f t="shared" si="53"/>
        <v>0</v>
      </c>
      <c r="N133">
        <f t="shared" si="54"/>
        <v>0</v>
      </c>
      <c r="O133">
        <f t="shared" si="55"/>
        <v>0</v>
      </c>
      <c r="P133">
        <f t="shared" si="56"/>
        <v>0</v>
      </c>
      <c r="R133">
        <f t="shared" si="56"/>
        <v>0</v>
      </c>
      <c r="S133">
        <f t="shared" si="39"/>
        <v>0</v>
      </c>
      <c r="T133">
        <f t="shared" si="40"/>
        <v>0</v>
      </c>
      <c r="U133">
        <f t="shared" si="41"/>
        <v>0</v>
      </c>
      <c r="V133">
        <f t="shared" si="42"/>
        <v>0</v>
      </c>
      <c r="W133">
        <f t="shared" si="43"/>
        <v>0</v>
      </c>
      <c r="X133">
        <f t="shared" si="44"/>
        <v>0</v>
      </c>
      <c r="Y133">
        <f t="shared" si="45"/>
        <v>0</v>
      </c>
      <c r="Z133">
        <f t="shared" si="46"/>
        <v>0</v>
      </c>
    </row>
    <row r="134" spans="2:26" ht="12.75">
      <c r="B134" s="18">
        <f t="shared" si="61"/>
        <v>4.8</v>
      </c>
      <c r="C134" s="19">
        <f>C150+((C132-C150)/18)*16</f>
        <v>4.7395555555555555</v>
      </c>
      <c r="E134" s="18">
        <f t="shared" si="62"/>
        <v>4.8</v>
      </c>
      <c r="F134" s="19">
        <f>F150+((F132-F150)/18)*16</f>
        <v>9.013</v>
      </c>
      <c r="H134">
        <f t="shared" si="47"/>
        <v>0</v>
      </c>
      <c r="I134">
        <f t="shared" si="47"/>
        <v>0</v>
      </c>
      <c r="J134">
        <f t="shared" si="50"/>
        <v>0</v>
      </c>
      <c r="K134">
        <f t="shared" si="51"/>
        <v>0</v>
      </c>
      <c r="L134">
        <f t="shared" si="52"/>
        <v>0</v>
      </c>
      <c r="M134">
        <f t="shared" si="53"/>
        <v>0</v>
      </c>
      <c r="N134">
        <f t="shared" si="54"/>
        <v>0</v>
      </c>
      <c r="O134">
        <f t="shared" si="55"/>
        <v>0</v>
      </c>
      <c r="P134">
        <f t="shared" si="56"/>
        <v>0</v>
      </c>
      <c r="R134">
        <f t="shared" si="56"/>
        <v>0</v>
      </c>
      <c r="S134">
        <f aca="true" t="shared" si="63" ref="S134:S197">IF(AND(S$4&gt;=$E134,S$4&lt;$E135),$F134,0)</f>
        <v>0</v>
      </c>
      <c r="T134">
        <f aca="true" t="shared" si="64" ref="T134:T197">IF(AND(T$4&gt;=$E134,T$4&lt;$E135),$F134,0)</f>
        <v>0</v>
      </c>
      <c r="U134">
        <f aca="true" t="shared" si="65" ref="U134:U197">IF(AND(U$4&gt;=$E134,U$4&lt;$E135),$F134,0)</f>
        <v>0</v>
      </c>
      <c r="V134">
        <f aca="true" t="shared" si="66" ref="V134:V197">IF(AND(V$4&gt;=$E134,V$4&lt;$E135),$F134,0)</f>
        <v>0</v>
      </c>
      <c r="W134">
        <f aca="true" t="shared" si="67" ref="W134:W197">IF(AND(W$4&gt;=$E134,W$4&lt;$E135),$F134,0)</f>
        <v>0</v>
      </c>
      <c r="X134">
        <f aca="true" t="shared" si="68" ref="X134:X197">IF(AND(X$4&gt;=$E134,X$4&lt;$E135),$F134,0)</f>
        <v>0</v>
      </c>
      <c r="Y134">
        <f aca="true" t="shared" si="69" ref="Y134:Y197">IF(AND(Y$4&gt;=$E134,Y$4&lt;$E135),$F134,0)</f>
        <v>0</v>
      </c>
      <c r="Z134">
        <f aca="true" t="shared" si="70" ref="Z134:Z197">IF(AND(Z$4&gt;=$E134,Z$4&lt;$E135),$F134,0)</f>
        <v>0</v>
      </c>
    </row>
    <row r="135" spans="2:26" ht="12.75">
      <c r="B135" s="18">
        <f t="shared" si="61"/>
        <v>4.8999999999999995</v>
      </c>
      <c r="C135" s="19">
        <f>C150+((C132-C150)/18)*15</f>
        <v>4.688333333333333</v>
      </c>
      <c r="E135" s="18">
        <f t="shared" si="62"/>
        <v>4.8999999999999995</v>
      </c>
      <c r="F135" s="19">
        <f>F150+((F132-F150)/18)*15</f>
        <v>8.902</v>
      </c>
      <c r="H135">
        <f aca="true" t="shared" si="71" ref="H135:I198">IF(AND(H$4&gt;=$E135,H$4&lt;$E136),$F135,0)</f>
        <v>0</v>
      </c>
      <c r="I135">
        <f t="shared" si="71"/>
        <v>0</v>
      </c>
      <c r="J135">
        <f t="shared" si="50"/>
        <v>0</v>
      </c>
      <c r="K135">
        <f t="shared" si="51"/>
        <v>0</v>
      </c>
      <c r="L135">
        <f t="shared" si="52"/>
        <v>0</v>
      </c>
      <c r="M135">
        <f t="shared" si="53"/>
        <v>0</v>
      </c>
      <c r="N135">
        <f t="shared" si="54"/>
        <v>0</v>
      </c>
      <c r="O135">
        <f t="shared" si="55"/>
        <v>0</v>
      </c>
      <c r="P135">
        <f t="shared" si="56"/>
        <v>0</v>
      </c>
      <c r="R135">
        <f t="shared" si="56"/>
        <v>0</v>
      </c>
      <c r="S135">
        <f t="shared" si="63"/>
        <v>0</v>
      </c>
      <c r="T135">
        <f t="shared" si="64"/>
        <v>0</v>
      </c>
      <c r="U135">
        <f t="shared" si="65"/>
        <v>0</v>
      </c>
      <c r="V135">
        <f t="shared" si="66"/>
        <v>0</v>
      </c>
      <c r="W135">
        <f t="shared" si="67"/>
        <v>0</v>
      </c>
      <c r="X135">
        <f t="shared" si="68"/>
        <v>0</v>
      </c>
      <c r="Y135">
        <f t="shared" si="69"/>
        <v>0</v>
      </c>
      <c r="Z135">
        <f t="shared" si="70"/>
        <v>0</v>
      </c>
    </row>
    <row r="136" spans="2:26" ht="12.75">
      <c r="B136" s="18">
        <f t="shared" si="61"/>
        <v>4.999999999999999</v>
      </c>
      <c r="C136" s="19">
        <f>C150+((C132-C150)/18)*14</f>
        <v>4.6371111111111105</v>
      </c>
      <c r="E136" s="18">
        <f t="shared" si="62"/>
        <v>4.999999999999999</v>
      </c>
      <c r="F136" s="19">
        <f>F150+((F132-F150)/18)*14</f>
        <v>8.791</v>
      </c>
      <c r="H136">
        <f t="shared" si="71"/>
        <v>0</v>
      </c>
      <c r="I136">
        <f t="shared" si="71"/>
        <v>0</v>
      </c>
      <c r="J136">
        <f t="shared" si="50"/>
        <v>0</v>
      </c>
      <c r="K136">
        <f t="shared" si="51"/>
        <v>0</v>
      </c>
      <c r="L136">
        <f t="shared" si="52"/>
        <v>0</v>
      </c>
      <c r="M136">
        <f t="shared" si="53"/>
        <v>0</v>
      </c>
      <c r="N136">
        <f t="shared" si="54"/>
        <v>0</v>
      </c>
      <c r="O136">
        <f t="shared" si="55"/>
        <v>0</v>
      </c>
      <c r="P136">
        <f t="shared" si="56"/>
        <v>0</v>
      </c>
      <c r="R136">
        <f t="shared" si="56"/>
        <v>0</v>
      </c>
      <c r="S136">
        <f t="shared" si="63"/>
        <v>0</v>
      </c>
      <c r="T136">
        <f t="shared" si="64"/>
        <v>0</v>
      </c>
      <c r="U136">
        <f t="shared" si="65"/>
        <v>0</v>
      </c>
      <c r="V136">
        <f t="shared" si="66"/>
        <v>0</v>
      </c>
      <c r="W136">
        <f t="shared" si="67"/>
        <v>0</v>
      </c>
      <c r="X136">
        <f t="shared" si="68"/>
        <v>0</v>
      </c>
      <c r="Y136">
        <f t="shared" si="69"/>
        <v>0</v>
      </c>
      <c r="Z136">
        <f t="shared" si="70"/>
        <v>0</v>
      </c>
    </row>
    <row r="137" spans="2:26" ht="12.75">
      <c r="B137" s="18">
        <f t="shared" si="61"/>
        <v>5.099999999999999</v>
      </c>
      <c r="C137" s="19">
        <f>C150+((C132-C150)/18)*13</f>
        <v>4.5858888888888885</v>
      </c>
      <c r="E137" s="18">
        <f t="shared" si="62"/>
        <v>5.099999999999999</v>
      </c>
      <c r="F137" s="19">
        <f>F150+((F132-F150)/18)*13</f>
        <v>8.68</v>
      </c>
      <c r="H137">
        <f t="shared" si="71"/>
        <v>0</v>
      </c>
      <c r="I137">
        <f t="shared" si="71"/>
        <v>0</v>
      </c>
      <c r="J137">
        <f t="shared" si="50"/>
        <v>0</v>
      </c>
      <c r="K137">
        <f t="shared" si="51"/>
        <v>0</v>
      </c>
      <c r="L137">
        <f t="shared" si="52"/>
        <v>0</v>
      </c>
      <c r="M137">
        <f t="shared" si="53"/>
        <v>0</v>
      </c>
      <c r="N137">
        <f t="shared" si="54"/>
        <v>0</v>
      </c>
      <c r="O137">
        <f t="shared" si="55"/>
        <v>0</v>
      </c>
      <c r="P137">
        <f t="shared" si="56"/>
        <v>0</v>
      </c>
      <c r="R137">
        <f t="shared" si="56"/>
        <v>0</v>
      </c>
      <c r="S137">
        <f t="shared" si="63"/>
        <v>0</v>
      </c>
      <c r="T137">
        <f t="shared" si="64"/>
        <v>0</v>
      </c>
      <c r="U137">
        <f t="shared" si="65"/>
        <v>0</v>
      </c>
      <c r="V137">
        <f t="shared" si="66"/>
        <v>0</v>
      </c>
      <c r="W137">
        <f t="shared" si="67"/>
        <v>0</v>
      </c>
      <c r="X137">
        <f t="shared" si="68"/>
        <v>0</v>
      </c>
      <c r="Y137">
        <f t="shared" si="69"/>
        <v>0</v>
      </c>
      <c r="Z137">
        <f t="shared" si="70"/>
        <v>0</v>
      </c>
    </row>
    <row r="138" spans="2:26" ht="12.75">
      <c r="B138" s="18">
        <f t="shared" si="61"/>
        <v>5.199999999999998</v>
      </c>
      <c r="C138" s="19">
        <f>C150+((C132-C150)/18)*12</f>
        <v>4.534666666666666</v>
      </c>
      <c r="E138" s="18">
        <f t="shared" si="62"/>
        <v>5.199999999999998</v>
      </c>
      <c r="F138" s="19">
        <f>F150+((F132-F150)/18)*12</f>
        <v>8.568999999999999</v>
      </c>
      <c r="H138">
        <f t="shared" si="71"/>
        <v>0</v>
      </c>
      <c r="I138">
        <f t="shared" si="71"/>
        <v>0</v>
      </c>
      <c r="J138">
        <f t="shared" si="50"/>
        <v>0</v>
      </c>
      <c r="K138">
        <f t="shared" si="51"/>
        <v>0</v>
      </c>
      <c r="L138">
        <f t="shared" si="52"/>
        <v>0</v>
      </c>
      <c r="M138">
        <f t="shared" si="53"/>
        <v>0</v>
      </c>
      <c r="N138">
        <f t="shared" si="54"/>
        <v>0</v>
      </c>
      <c r="O138">
        <f t="shared" si="55"/>
        <v>0</v>
      </c>
      <c r="P138">
        <f t="shared" si="56"/>
        <v>0</v>
      </c>
      <c r="R138">
        <f t="shared" si="56"/>
        <v>0</v>
      </c>
      <c r="S138">
        <f t="shared" si="63"/>
        <v>0</v>
      </c>
      <c r="T138">
        <f t="shared" si="64"/>
        <v>0</v>
      </c>
      <c r="U138">
        <f t="shared" si="65"/>
        <v>0</v>
      </c>
      <c r="V138">
        <f t="shared" si="66"/>
        <v>0</v>
      </c>
      <c r="W138">
        <f t="shared" si="67"/>
        <v>0</v>
      </c>
      <c r="X138">
        <f t="shared" si="68"/>
        <v>0</v>
      </c>
      <c r="Y138">
        <f t="shared" si="69"/>
        <v>0</v>
      </c>
      <c r="Z138">
        <f t="shared" si="70"/>
        <v>0</v>
      </c>
    </row>
    <row r="139" spans="2:26" ht="12.75">
      <c r="B139" s="18">
        <f t="shared" si="61"/>
        <v>5.299999999999998</v>
      </c>
      <c r="C139" s="19">
        <f>C150+((C132-C150)/18)*11</f>
        <v>4.483444444444444</v>
      </c>
      <c r="E139" s="18">
        <f t="shared" si="62"/>
        <v>5.299999999999998</v>
      </c>
      <c r="F139" s="19">
        <f>F150+((F132-F150)/18)*11</f>
        <v>8.458</v>
      </c>
      <c r="H139">
        <f t="shared" si="71"/>
        <v>0</v>
      </c>
      <c r="I139">
        <f t="shared" si="71"/>
        <v>0</v>
      </c>
      <c r="J139">
        <f t="shared" si="50"/>
        <v>0</v>
      </c>
      <c r="K139">
        <f t="shared" si="51"/>
        <v>0</v>
      </c>
      <c r="L139">
        <f t="shared" si="52"/>
        <v>0</v>
      </c>
      <c r="M139">
        <f t="shared" si="53"/>
        <v>0</v>
      </c>
      <c r="N139">
        <f t="shared" si="54"/>
        <v>0</v>
      </c>
      <c r="O139">
        <f t="shared" si="55"/>
        <v>0</v>
      </c>
      <c r="P139">
        <f t="shared" si="56"/>
        <v>0</v>
      </c>
      <c r="R139">
        <f t="shared" si="56"/>
        <v>0</v>
      </c>
      <c r="S139">
        <f t="shared" si="63"/>
        <v>0</v>
      </c>
      <c r="T139">
        <f t="shared" si="64"/>
        <v>0</v>
      </c>
      <c r="U139">
        <f t="shared" si="65"/>
        <v>0</v>
      </c>
      <c r="V139">
        <f t="shared" si="66"/>
        <v>0</v>
      </c>
      <c r="W139">
        <f t="shared" si="67"/>
        <v>0</v>
      </c>
      <c r="X139">
        <f t="shared" si="68"/>
        <v>0</v>
      </c>
      <c r="Y139">
        <f t="shared" si="69"/>
        <v>0</v>
      </c>
      <c r="Z139">
        <f t="shared" si="70"/>
        <v>0</v>
      </c>
    </row>
    <row r="140" spans="2:26" ht="12.75">
      <c r="B140" s="18">
        <f t="shared" si="61"/>
        <v>5.399999999999998</v>
      </c>
      <c r="C140" s="19">
        <f>C150+((C132-C150)/18)*10</f>
        <v>4.432222222222222</v>
      </c>
      <c r="E140" s="18">
        <f t="shared" si="62"/>
        <v>5.399999999999998</v>
      </c>
      <c r="F140" s="19">
        <f>F150+((F132-F150)/18)*10</f>
        <v>8.347</v>
      </c>
      <c r="H140">
        <f t="shared" si="71"/>
        <v>0</v>
      </c>
      <c r="I140">
        <f t="shared" si="71"/>
        <v>0</v>
      </c>
      <c r="J140">
        <f t="shared" si="50"/>
        <v>0</v>
      </c>
      <c r="K140">
        <f t="shared" si="51"/>
        <v>0</v>
      </c>
      <c r="L140">
        <f t="shared" si="52"/>
        <v>0</v>
      </c>
      <c r="M140">
        <f t="shared" si="53"/>
        <v>0</v>
      </c>
      <c r="N140">
        <f t="shared" si="54"/>
        <v>0</v>
      </c>
      <c r="O140">
        <f t="shared" si="55"/>
        <v>0</v>
      </c>
      <c r="P140">
        <f t="shared" si="56"/>
        <v>0</v>
      </c>
      <c r="R140">
        <f t="shared" si="56"/>
        <v>0</v>
      </c>
      <c r="S140">
        <f t="shared" si="63"/>
        <v>0</v>
      </c>
      <c r="T140">
        <f t="shared" si="64"/>
        <v>0</v>
      </c>
      <c r="U140">
        <f t="shared" si="65"/>
        <v>0</v>
      </c>
      <c r="V140">
        <f t="shared" si="66"/>
        <v>0</v>
      </c>
      <c r="W140">
        <f t="shared" si="67"/>
        <v>0</v>
      </c>
      <c r="X140">
        <f t="shared" si="68"/>
        <v>0</v>
      </c>
      <c r="Y140">
        <f t="shared" si="69"/>
        <v>0</v>
      </c>
      <c r="Z140">
        <f t="shared" si="70"/>
        <v>0</v>
      </c>
    </row>
    <row r="141" spans="2:26" ht="12.75">
      <c r="B141" s="18">
        <f t="shared" si="61"/>
        <v>5.499999999999997</v>
      </c>
      <c r="C141" s="19">
        <f>C150+((C132-C150)/18)*9</f>
        <v>4.381</v>
      </c>
      <c r="E141" s="18">
        <f t="shared" si="62"/>
        <v>5.499999999999997</v>
      </c>
      <c r="F141" s="19">
        <f>F150+((F132-F150)/18)*9</f>
        <v>8.236</v>
      </c>
      <c r="H141">
        <f t="shared" si="71"/>
        <v>0</v>
      </c>
      <c r="I141">
        <f t="shared" si="71"/>
        <v>0</v>
      </c>
      <c r="J141">
        <f t="shared" si="50"/>
        <v>0</v>
      </c>
      <c r="K141">
        <f t="shared" si="51"/>
        <v>0</v>
      </c>
      <c r="L141">
        <f t="shared" si="52"/>
        <v>0</v>
      </c>
      <c r="M141">
        <f t="shared" si="53"/>
        <v>0</v>
      </c>
      <c r="N141">
        <f t="shared" si="54"/>
        <v>0</v>
      </c>
      <c r="O141">
        <f t="shared" si="55"/>
        <v>0</v>
      </c>
      <c r="P141">
        <f t="shared" si="56"/>
        <v>0</v>
      </c>
      <c r="R141">
        <f t="shared" si="56"/>
        <v>0</v>
      </c>
      <c r="S141">
        <f t="shared" si="63"/>
        <v>0</v>
      </c>
      <c r="T141">
        <f t="shared" si="64"/>
        <v>0</v>
      </c>
      <c r="U141">
        <f t="shared" si="65"/>
        <v>0</v>
      </c>
      <c r="V141">
        <f t="shared" si="66"/>
        <v>0</v>
      </c>
      <c r="W141">
        <f t="shared" si="67"/>
        <v>0</v>
      </c>
      <c r="X141">
        <f t="shared" si="68"/>
        <v>0</v>
      </c>
      <c r="Y141">
        <f t="shared" si="69"/>
        <v>0</v>
      </c>
      <c r="Z141">
        <f t="shared" si="70"/>
        <v>0</v>
      </c>
    </row>
    <row r="142" spans="2:26" ht="12.75">
      <c r="B142" s="18">
        <f t="shared" si="61"/>
        <v>5.599999999999997</v>
      </c>
      <c r="C142" s="19">
        <f>C150+((C132-C150)/18)*8</f>
        <v>4.329777777777777</v>
      </c>
      <c r="E142" s="18">
        <f t="shared" si="62"/>
        <v>5.599999999999997</v>
      </c>
      <c r="F142" s="19">
        <f>F150+((F132-F150)/18)*8</f>
        <v>8.125</v>
      </c>
      <c r="H142">
        <f t="shared" si="71"/>
        <v>0</v>
      </c>
      <c r="I142">
        <f t="shared" si="71"/>
        <v>0</v>
      </c>
      <c r="J142">
        <f t="shared" si="50"/>
        <v>0</v>
      </c>
      <c r="K142">
        <f t="shared" si="51"/>
        <v>0</v>
      </c>
      <c r="L142">
        <f t="shared" si="52"/>
        <v>0</v>
      </c>
      <c r="M142">
        <f t="shared" si="53"/>
        <v>0</v>
      </c>
      <c r="N142">
        <f t="shared" si="54"/>
        <v>0</v>
      </c>
      <c r="O142">
        <f t="shared" si="55"/>
        <v>0</v>
      </c>
      <c r="P142">
        <f t="shared" si="56"/>
        <v>0</v>
      </c>
      <c r="R142">
        <f t="shared" si="56"/>
        <v>0</v>
      </c>
      <c r="S142">
        <f t="shared" si="63"/>
        <v>0</v>
      </c>
      <c r="T142">
        <f t="shared" si="64"/>
        <v>0</v>
      </c>
      <c r="U142">
        <f t="shared" si="65"/>
        <v>0</v>
      </c>
      <c r="V142">
        <f t="shared" si="66"/>
        <v>0</v>
      </c>
      <c r="W142">
        <f t="shared" si="67"/>
        <v>0</v>
      </c>
      <c r="X142">
        <f t="shared" si="68"/>
        <v>0</v>
      </c>
      <c r="Y142">
        <f t="shared" si="69"/>
        <v>0</v>
      </c>
      <c r="Z142">
        <f t="shared" si="70"/>
        <v>0</v>
      </c>
    </row>
    <row r="143" spans="2:26" ht="12.75">
      <c r="B143" s="18">
        <f t="shared" si="61"/>
        <v>5.699999999999997</v>
      </c>
      <c r="C143" s="19">
        <f>C150+((C132-C150)/18)*7</f>
        <v>4.278555555555555</v>
      </c>
      <c r="E143" s="18">
        <f t="shared" si="62"/>
        <v>5.699999999999997</v>
      </c>
      <c r="F143" s="19">
        <f>F150+((F132-F150)/18)*7</f>
        <v>8.014</v>
      </c>
      <c r="H143">
        <f t="shared" si="71"/>
        <v>0</v>
      </c>
      <c r="I143">
        <f t="shared" si="71"/>
        <v>0</v>
      </c>
      <c r="J143">
        <f t="shared" si="50"/>
        <v>0</v>
      </c>
      <c r="K143">
        <f t="shared" si="51"/>
        <v>0</v>
      </c>
      <c r="L143">
        <f t="shared" si="52"/>
        <v>0</v>
      </c>
      <c r="M143">
        <f t="shared" si="53"/>
        <v>0</v>
      </c>
      <c r="N143">
        <f t="shared" si="54"/>
        <v>0</v>
      </c>
      <c r="O143">
        <f t="shared" si="55"/>
        <v>0</v>
      </c>
      <c r="P143">
        <f t="shared" si="56"/>
        <v>0</v>
      </c>
      <c r="R143">
        <f t="shared" si="56"/>
        <v>0</v>
      </c>
      <c r="S143">
        <f t="shared" si="63"/>
        <v>0</v>
      </c>
      <c r="T143">
        <f t="shared" si="64"/>
        <v>0</v>
      </c>
      <c r="U143">
        <f t="shared" si="65"/>
        <v>0</v>
      </c>
      <c r="V143">
        <f t="shared" si="66"/>
        <v>0</v>
      </c>
      <c r="W143">
        <f t="shared" si="67"/>
        <v>0</v>
      </c>
      <c r="X143">
        <f t="shared" si="68"/>
        <v>0</v>
      </c>
      <c r="Y143">
        <f t="shared" si="69"/>
        <v>0</v>
      </c>
      <c r="Z143">
        <f t="shared" si="70"/>
        <v>0</v>
      </c>
    </row>
    <row r="144" spans="2:26" ht="12.75">
      <c r="B144" s="18">
        <f t="shared" si="61"/>
        <v>5.799999999999996</v>
      </c>
      <c r="C144" s="19">
        <f>C150+((C132-C150)/18)*6</f>
        <v>4.227333333333333</v>
      </c>
      <c r="E144" s="18">
        <f t="shared" si="62"/>
        <v>5.799999999999996</v>
      </c>
      <c r="F144" s="19">
        <f>F150+((F132-F150)/18)*6</f>
        <v>7.903</v>
      </c>
      <c r="H144">
        <f t="shared" si="71"/>
        <v>0</v>
      </c>
      <c r="I144">
        <f t="shared" si="71"/>
        <v>0</v>
      </c>
      <c r="J144">
        <f t="shared" si="50"/>
        <v>0</v>
      </c>
      <c r="K144">
        <f t="shared" si="51"/>
        <v>0</v>
      </c>
      <c r="L144">
        <f t="shared" si="52"/>
        <v>0</v>
      </c>
      <c r="M144">
        <f t="shared" si="53"/>
        <v>0</v>
      </c>
      <c r="N144">
        <f t="shared" si="54"/>
        <v>0</v>
      </c>
      <c r="O144">
        <f t="shared" si="55"/>
        <v>0</v>
      </c>
      <c r="P144">
        <f t="shared" si="56"/>
        <v>0</v>
      </c>
      <c r="R144">
        <f t="shared" si="56"/>
        <v>0</v>
      </c>
      <c r="S144">
        <f t="shared" si="63"/>
        <v>0</v>
      </c>
      <c r="T144">
        <f t="shared" si="64"/>
        <v>0</v>
      </c>
      <c r="U144">
        <f t="shared" si="65"/>
        <v>0</v>
      </c>
      <c r="V144">
        <f t="shared" si="66"/>
        <v>0</v>
      </c>
      <c r="W144">
        <f t="shared" si="67"/>
        <v>0</v>
      </c>
      <c r="X144">
        <f t="shared" si="68"/>
        <v>0</v>
      </c>
      <c r="Y144">
        <f t="shared" si="69"/>
        <v>0</v>
      </c>
      <c r="Z144">
        <f t="shared" si="70"/>
        <v>0</v>
      </c>
    </row>
    <row r="145" spans="2:26" ht="12.75">
      <c r="B145" s="18">
        <f t="shared" si="61"/>
        <v>5.899999999999996</v>
      </c>
      <c r="C145" s="19">
        <f>C150+((C132-C150)/18)*5</f>
        <v>4.176111111111111</v>
      </c>
      <c r="E145" s="18">
        <f t="shared" si="62"/>
        <v>5.899999999999996</v>
      </c>
      <c r="F145" s="19">
        <f>F150+((F132-F150)/18)*5</f>
        <v>7.792</v>
      </c>
      <c r="H145">
        <f t="shared" si="71"/>
        <v>0</v>
      </c>
      <c r="I145">
        <f t="shared" si="71"/>
        <v>0</v>
      </c>
      <c r="J145">
        <f t="shared" si="50"/>
        <v>0</v>
      </c>
      <c r="K145">
        <f t="shared" si="51"/>
        <v>0</v>
      </c>
      <c r="L145">
        <f t="shared" si="52"/>
        <v>0</v>
      </c>
      <c r="M145">
        <f t="shared" si="53"/>
        <v>0</v>
      </c>
      <c r="N145">
        <f t="shared" si="54"/>
        <v>0</v>
      </c>
      <c r="O145">
        <f t="shared" si="55"/>
        <v>0</v>
      </c>
      <c r="P145">
        <f t="shared" si="56"/>
        <v>0</v>
      </c>
      <c r="R145">
        <f t="shared" si="56"/>
        <v>0</v>
      </c>
      <c r="S145">
        <f t="shared" si="63"/>
        <v>0</v>
      </c>
      <c r="T145">
        <f t="shared" si="64"/>
        <v>0</v>
      </c>
      <c r="U145">
        <f t="shared" si="65"/>
        <v>0</v>
      </c>
      <c r="V145">
        <f t="shared" si="66"/>
        <v>0</v>
      </c>
      <c r="W145">
        <f t="shared" si="67"/>
        <v>0</v>
      </c>
      <c r="X145">
        <f t="shared" si="68"/>
        <v>0</v>
      </c>
      <c r="Y145">
        <f t="shared" si="69"/>
        <v>0</v>
      </c>
      <c r="Z145">
        <f t="shared" si="70"/>
        <v>0</v>
      </c>
    </row>
    <row r="146" spans="2:26" ht="12.75">
      <c r="B146" s="18">
        <f t="shared" si="61"/>
        <v>5.999999999999996</v>
      </c>
      <c r="C146" s="19">
        <f>C150+((C132-C150)/18)*4</f>
        <v>4.124888888888889</v>
      </c>
      <c r="E146" s="18">
        <f t="shared" si="62"/>
        <v>5.999999999999996</v>
      </c>
      <c r="F146" s="19">
        <f>F150+((F132-F150)/18)*4</f>
        <v>7.681</v>
      </c>
      <c r="H146">
        <f t="shared" si="71"/>
        <v>0</v>
      </c>
      <c r="I146">
        <f t="shared" si="71"/>
        <v>0</v>
      </c>
      <c r="J146">
        <f t="shared" si="50"/>
        <v>0</v>
      </c>
      <c r="K146">
        <f t="shared" si="51"/>
        <v>0</v>
      </c>
      <c r="L146">
        <f t="shared" si="52"/>
        <v>0</v>
      </c>
      <c r="M146">
        <f t="shared" si="53"/>
        <v>0</v>
      </c>
      <c r="N146">
        <f t="shared" si="54"/>
        <v>0</v>
      </c>
      <c r="O146">
        <f t="shared" si="55"/>
        <v>0</v>
      </c>
      <c r="P146">
        <f t="shared" si="56"/>
        <v>0</v>
      </c>
      <c r="R146">
        <f t="shared" si="56"/>
        <v>0</v>
      </c>
      <c r="S146">
        <f t="shared" si="63"/>
        <v>0</v>
      </c>
      <c r="T146">
        <f t="shared" si="64"/>
        <v>0</v>
      </c>
      <c r="U146">
        <f t="shared" si="65"/>
        <v>0</v>
      </c>
      <c r="V146">
        <f t="shared" si="66"/>
        <v>0</v>
      </c>
      <c r="W146">
        <f t="shared" si="67"/>
        <v>0</v>
      </c>
      <c r="X146">
        <f t="shared" si="68"/>
        <v>0</v>
      </c>
      <c r="Y146">
        <f t="shared" si="69"/>
        <v>0</v>
      </c>
      <c r="Z146">
        <f t="shared" si="70"/>
        <v>0</v>
      </c>
    </row>
    <row r="147" spans="2:26" ht="12.75">
      <c r="B147" s="18">
        <f t="shared" si="61"/>
        <v>6.099999999999995</v>
      </c>
      <c r="C147" s="19">
        <f>C150+((C132-C150)/18)*3</f>
        <v>4.073666666666666</v>
      </c>
      <c r="E147" s="18">
        <f t="shared" si="62"/>
        <v>6.099999999999995</v>
      </c>
      <c r="F147" s="19">
        <f>F150+((F132-F150)/18)*3</f>
        <v>7.57</v>
      </c>
      <c r="H147">
        <f t="shared" si="71"/>
        <v>0</v>
      </c>
      <c r="I147">
        <f t="shared" si="71"/>
        <v>0</v>
      </c>
      <c r="J147">
        <f t="shared" si="50"/>
        <v>0</v>
      </c>
      <c r="K147">
        <f t="shared" si="51"/>
        <v>0</v>
      </c>
      <c r="L147">
        <f t="shared" si="52"/>
        <v>0</v>
      </c>
      <c r="M147">
        <f t="shared" si="53"/>
        <v>0</v>
      </c>
      <c r="N147">
        <f t="shared" si="54"/>
        <v>0</v>
      </c>
      <c r="O147">
        <f t="shared" si="55"/>
        <v>0</v>
      </c>
      <c r="P147">
        <f t="shared" si="56"/>
        <v>0</v>
      </c>
      <c r="R147">
        <f t="shared" si="56"/>
        <v>0</v>
      </c>
      <c r="S147">
        <f t="shared" si="63"/>
        <v>0</v>
      </c>
      <c r="T147">
        <f t="shared" si="64"/>
        <v>0</v>
      </c>
      <c r="U147">
        <f t="shared" si="65"/>
        <v>0</v>
      </c>
      <c r="V147">
        <f t="shared" si="66"/>
        <v>0</v>
      </c>
      <c r="W147">
        <f t="shared" si="67"/>
        <v>0</v>
      </c>
      <c r="X147">
        <f t="shared" si="68"/>
        <v>0</v>
      </c>
      <c r="Y147">
        <f t="shared" si="69"/>
        <v>0</v>
      </c>
      <c r="Z147">
        <f t="shared" si="70"/>
        <v>0</v>
      </c>
    </row>
    <row r="148" spans="2:26" ht="12.75">
      <c r="B148" s="18">
        <f t="shared" si="61"/>
        <v>6.199999999999995</v>
      </c>
      <c r="C148" s="19">
        <f>C150+((C132-C150)/18)*2</f>
        <v>4.022444444444444</v>
      </c>
      <c r="E148" s="18">
        <f t="shared" si="62"/>
        <v>6.199999999999995</v>
      </c>
      <c r="F148" s="19">
        <f>F150+((F132-F150)/18)*2</f>
        <v>7.459</v>
      </c>
      <c r="H148">
        <f t="shared" si="71"/>
        <v>0</v>
      </c>
      <c r="I148">
        <f t="shared" si="71"/>
        <v>0</v>
      </c>
      <c r="J148">
        <f t="shared" si="50"/>
        <v>0</v>
      </c>
      <c r="K148">
        <f t="shared" si="51"/>
        <v>0</v>
      </c>
      <c r="L148">
        <f t="shared" si="52"/>
        <v>0</v>
      </c>
      <c r="M148">
        <f t="shared" si="53"/>
        <v>0</v>
      </c>
      <c r="N148">
        <f t="shared" si="54"/>
        <v>0</v>
      </c>
      <c r="O148">
        <f t="shared" si="55"/>
        <v>0</v>
      </c>
      <c r="P148">
        <f t="shared" si="56"/>
        <v>0</v>
      </c>
      <c r="R148">
        <f t="shared" si="56"/>
        <v>0</v>
      </c>
      <c r="S148">
        <f t="shared" si="63"/>
        <v>0</v>
      </c>
      <c r="T148">
        <f t="shared" si="64"/>
        <v>0</v>
      </c>
      <c r="U148">
        <f t="shared" si="65"/>
        <v>0</v>
      </c>
      <c r="V148">
        <f t="shared" si="66"/>
        <v>0</v>
      </c>
      <c r="W148">
        <f t="shared" si="67"/>
        <v>0</v>
      </c>
      <c r="X148">
        <f t="shared" si="68"/>
        <v>0</v>
      </c>
      <c r="Y148">
        <f t="shared" si="69"/>
        <v>0</v>
      </c>
      <c r="Z148">
        <f t="shared" si="70"/>
        <v>0</v>
      </c>
    </row>
    <row r="149" spans="2:26" ht="12.75">
      <c r="B149" s="18">
        <f t="shared" si="61"/>
        <v>6.2999999999999945</v>
      </c>
      <c r="C149" s="19">
        <f>C150+((C132-C150)/18)*1</f>
        <v>3.971222222222222</v>
      </c>
      <c r="E149" s="18">
        <f t="shared" si="62"/>
        <v>6.2999999999999945</v>
      </c>
      <c r="F149" s="19">
        <f>F150+((F132-F150)/18)*1</f>
        <v>7.348</v>
      </c>
      <c r="H149">
        <f t="shared" si="71"/>
        <v>0</v>
      </c>
      <c r="I149">
        <f t="shared" si="71"/>
        <v>0</v>
      </c>
      <c r="J149">
        <f t="shared" si="50"/>
        <v>0</v>
      </c>
      <c r="K149">
        <f t="shared" si="51"/>
        <v>0</v>
      </c>
      <c r="L149">
        <f t="shared" si="52"/>
        <v>0</v>
      </c>
      <c r="M149">
        <f t="shared" si="53"/>
        <v>0</v>
      </c>
      <c r="N149">
        <f t="shared" si="54"/>
        <v>0</v>
      </c>
      <c r="O149">
        <f t="shared" si="55"/>
        <v>0</v>
      </c>
      <c r="P149">
        <f t="shared" si="56"/>
        <v>0</v>
      </c>
      <c r="R149">
        <f t="shared" si="56"/>
        <v>0</v>
      </c>
      <c r="S149">
        <f t="shared" si="63"/>
        <v>0</v>
      </c>
      <c r="T149">
        <f t="shared" si="64"/>
        <v>0</v>
      </c>
      <c r="U149">
        <f t="shared" si="65"/>
        <v>0</v>
      </c>
      <c r="V149">
        <f t="shared" si="66"/>
        <v>0</v>
      </c>
      <c r="W149">
        <f t="shared" si="67"/>
        <v>0</v>
      </c>
      <c r="X149">
        <f t="shared" si="68"/>
        <v>0</v>
      </c>
      <c r="Y149">
        <f t="shared" si="69"/>
        <v>0</v>
      </c>
      <c r="Z149">
        <f t="shared" si="70"/>
        <v>0</v>
      </c>
    </row>
    <row r="150" spans="2:26" ht="12.75">
      <c r="B150" s="18">
        <f>B60*10</f>
        <v>6.4</v>
      </c>
      <c r="C150" s="19">
        <v>3.92</v>
      </c>
      <c r="E150" s="18">
        <f>E60*10</f>
        <v>6.4</v>
      </c>
      <c r="F150" s="19">
        <v>7.237</v>
      </c>
      <c r="H150">
        <f t="shared" si="71"/>
        <v>0</v>
      </c>
      <c r="I150">
        <f t="shared" si="71"/>
        <v>0</v>
      </c>
      <c r="J150">
        <f aca="true" t="shared" si="72" ref="J150:J213">IF(AND(J$4&gt;=$E150,J$4&lt;$E151),$F150,0)</f>
        <v>0</v>
      </c>
      <c r="K150">
        <f aca="true" t="shared" si="73" ref="K150:K213">IF(AND(K$4&gt;=$E150,K$4&lt;$E151),$F150,0)</f>
        <v>0</v>
      </c>
      <c r="L150">
        <f aca="true" t="shared" si="74" ref="L150:L213">IF(AND(L$4&gt;=$E150,L$4&lt;$E151),$F150,0)</f>
        <v>0</v>
      </c>
      <c r="M150">
        <f aca="true" t="shared" si="75" ref="M150:M213">IF(AND(M$4&gt;=$E150,M$4&lt;$E151),$F150,0)</f>
        <v>0</v>
      </c>
      <c r="N150">
        <f aca="true" t="shared" si="76" ref="N150:N213">IF(AND(N$4&gt;=$E150,N$4&lt;$E151),$F150,0)</f>
        <v>0</v>
      </c>
      <c r="O150">
        <f aca="true" t="shared" si="77" ref="O150:O213">IF(AND(O$4&gt;=$E150,O$4&lt;$E151),$F150,0)</f>
        <v>0</v>
      </c>
      <c r="P150">
        <f aca="true" t="shared" si="78" ref="P150:R213">IF(AND(P$4&gt;=$E150,P$4&lt;$E151),$F150,0)</f>
        <v>0</v>
      </c>
      <c r="R150">
        <f t="shared" si="78"/>
        <v>0</v>
      </c>
      <c r="S150">
        <f t="shared" si="63"/>
        <v>0</v>
      </c>
      <c r="T150">
        <f t="shared" si="64"/>
        <v>0</v>
      </c>
      <c r="U150">
        <f t="shared" si="65"/>
        <v>0</v>
      </c>
      <c r="V150">
        <f t="shared" si="66"/>
        <v>0</v>
      </c>
      <c r="W150">
        <f t="shared" si="67"/>
        <v>0</v>
      </c>
      <c r="X150">
        <f t="shared" si="68"/>
        <v>0</v>
      </c>
      <c r="Y150">
        <f t="shared" si="69"/>
        <v>0</v>
      </c>
      <c r="Z150">
        <f t="shared" si="70"/>
        <v>0</v>
      </c>
    </row>
    <row r="151" spans="2:26" ht="12.75">
      <c r="B151" s="18">
        <f aca="true" t="shared" si="79" ref="B151:B167">B150+0.1</f>
        <v>6.5</v>
      </c>
      <c r="C151" s="19">
        <f>C168+((C150-C168)/18)*17</f>
        <v>3.9012777777777776</v>
      </c>
      <c r="E151" s="18">
        <f aca="true" t="shared" si="80" ref="E151:E167">E150+0.1</f>
        <v>6.5</v>
      </c>
      <c r="F151" s="19">
        <f>F168+((F150-F168)/18)*17</f>
        <v>7.167777777777777</v>
      </c>
      <c r="H151">
        <f t="shared" si="71"/>
        <v>0</v>
      </c>
      <c r="I151">
        <f t="shared" si="71"/>
        <v>0</v>
      </c>
      <c r="J151">
        <f t="shared" si="72"/>
        <v>0</v>
      </c>
      <c r="K151">
        <f t="shared" si="73"/>
        <v>0</v>
      </c>
      <c r="L151">
        <f t="shared" si="74"/>
        <v>0</v>
      </c>
      <c r="M151">
        <f t="shared" si="75"/>
        <v>0</v>
      </c>
      <c r="N151">
        <f t="shared" si="76"/>
        <v>0</v>
      </c>
      <c r="O151">
        <f t="shared" si="77"/>
        <v>0</v>
      </c>
      <c r="P151">
        <f t="shared" si="78"/>
        <v>0</v>
      </c>
      <c r="R151">
        <f t="shared" si="78"/>
        <v>0</v>
      </c>
      <c r="S151">
        <f t="shared" si="63"/>
        <v>0</v>
      </c>
      <c r="T151">
        <f t="shared" si="64"/>
        <v>0</v>
      </c>
      <c r="U151">
        <f t="shared" si="65"/>
        <v>0</v>
      </c>
      <c r="V151">
        <f t="shared" si="66"/>
        <v>0</v>
      </c>
      <c r="W151">
        <f t="shared" si="67"/>
        <v>0</v>
      </c>
      <c r="X151">
        <f t="shared" si="68"/>
        <v>0</v>
      </c>
      <c r="Y151">
        <f t="shared" si="69"/>
        <v>0</v>
      </c>
      <c r="Z151">
        <f t="shared" si="70"/>
        <v>0</v>
      </c>
    </row>
    <row r="152" spans="2:26" ht="12.75">
      <c r="B152" s="18">
        <f t="shared" si="79"/>
        <v>6.6</v>
      </c>
      <c r="C152" s="19">
        <f>C168+((C150-C168)/18)*16</f>
        <v>3.8825555555555553</v>
      </c>
      <c r="E152" s="18">
        <f t="shared" si="80"/>
        <v>6.6</v>
      </c>
      <c r="F152" s="19">
        <f>F168+((F150-F168)/18)*16</f>
        <v>7.0985555555555555</v>
      </c>
      <c r="H152">
        <f t="shared" si="71"/>
        <v>0</v>
      </c>
      <c r="I152">
        <f t="shared" si="71"/>
        <v>0</v>
      </c>
      <c r="J152">
        <f t="shared" si="72"/>
        <v>0</v>
      </c>
      <c r="K152">
        <f t="shared" si="73"/>
        <v>0</v>
      </c>
      <c r="L152">
        <f t="shared" si="74"/>
        <v>0</v>
      </c>
      <c r="M152">
        <f t="shared" si="75"/>
        <v>0</v>
      </c>
      <c r="N152">
        <f t="shared" si="76"/>
        <v>0</v>
      </c>
      <c r="O152">
        <f t="shared" si="77"/>
        <v>0</v>
      </c>
      <c r="P152">
        <f t="shared" si="78"/>
        <v>0</v>
      </c>
      <c r="R152">
        <f t="shared" si="78"/>
        <v>0</v>
      </c>
      <c r="S152">
        <f t="shared" si="63"/>
        <v>0</v>
      </c>
      <c r="T152">
        <f t="shared" si="64"/>
        <v>0</v>
      </c>
      <c r="U152">
        <f t="shared" si="65"/>
        <v>0</v>
      </c>
      <c r="V152">
        <f t="shared" si="66"/>
        <v>0</v>
      </c>
      <c r="W152">
        <f t="shared" si="67"/>
        <v>0</v>
      </c>
      <c r="X152">
        <f t="shared" si="68"/>
        <v>0</v>
      </c>
      <c r="Y152">
        <f t="shared" si="69"/>
        <v>0</v>
      </c>
      <c r="Z152">
        <f t="shared" si="70"/>
        <v>0</v>
      </c>
    </row>
    <row r="153" spans="2:26" ht="12.75">
      <c r="B153" s="18">
        <f t="shared" si="79"/>
        <v>6.699999999999999</v>
      </c>
      <c r="C153" s="19">
        <f>C168+((C150-C168)/18)*15</f>
        <v>3.8638333333333335</v>
      </c>
      <c r="E153" s="18">
        <f t="shared" si="80"/>
        <v>6.699999999999999</v>
      </c>
      <c r="F153" s="19">
        <f>F168+((F150-F168)/18)*15</f>
        <v>7.029333333333334</v>
      </c>
      <c r="H153">
        <f t="shared" si="71"/>
        <v>0</v>
      </c>
      <c r="I153">
        <f t="shared" si="71"/>
        <v>0</v>
      </c>
      <c r="J153">
        <f t="shared" si="72"/>
        <v>0</v>
      </c>
      <c r="K153">
        <f t="shared" si="73"/>
        <v>0</v>
      </c>
      <c r="L153">
        <f t="shared" si="74"/>
        <v>0</v>
      </c>
      <c r="M153">
        <f t="shared" si="75"/>
        <v>0</v>
      </c>
      <c r="N153">
        <f t="shared" si="76"/>
        <v>0</v>
      </c>
      <c r="O153">
        <f t="shared" si="77"/>
        <v>0</v>
      </c>
      <c r="P153">
        <f t="shared" si="78"/>
        <v>0</v>
      </c>
      <c r="R153">
        <f t="shared" si="78"/>
        <v>0</v>
      </c>
      <c r="S153">
        <f t="shared" si="63"/>
        <v>0</v>
      </c>
      <c r="T153">
        <f t="shared" si="64"/>
        <v>0</v>
      </c>
      <c r="U153">
        <f t="shared" si="65"/>
        <v>0</v>
      </c>
      <c r="V153">
        <f t="shared" si="66"/>
        <v>0</v>
      </c>
      <c r="W153">
        <f t="shared" si="67"/>
        <v>0</v>
      </c>
      <c r="X153">
        <f t="shared" si="68"/>
        <v>0</v>
      </c>
      <c r="Y153">
        <f t="shared" si="69"/>
        <v>0</v>
      </c>
      <c r="Z153">
        <f t="shared" si="70"/>
        <v>0</v>
      </c>
    </row>
    <row r="154" spans="2:26" ht="12.75">
      <c r="B154" s="18">
        <f t="shared" si="79"/>
        <v>6.799999999999999</v>
      </c>
      <c r="C154" s="19">
        <f>C168+((C150-C168)/18)*14</f>
        <v>3.845111111111111</v>
      </c>
      <c r="E154" s="18">
        <f t="shared" si="80"/>
        <v>6.799999999999999</v>
      </c>
      <c r="F154" s="19">
        <f>F168+((F150-F168)/18)*14</f>
        <v>6.960111111111111</v>
      </c>
      <c r="H154">
        <f t="shared" si="71"/>
        <v>0</v>
      </c>
      <c r="I154">
        <f t="shared" si="71"/>
        <v>0</v>
      </c>
      <c r="J154">
        <f t="shared" si="72"/>
        <v>0</v>
      </c>
      <c r="K154">
        <f t="shared" si="73"/>
        <v>0</v>
      </c>
      <c r="L154">
        <f t="shared" si="74"/>
        <v>0</v>
      </c>
      <c r="M154">
        <f t="shared" si="75"/>
        <v>0</v>
      </c>
      <c r="N154">
        <f t="shared" si="76"/>
        <v>0</v>
      </c>
      <c r="O154">
        <f t="shared" si="77"/>
        <v>0</v>
      </c>
      <c r="P154">
        <f t="shared" si="78"/>
        <v>0</v>
      </c>
      <c r="R154">
        <f t="shared" si="78"/>
        <v>0</v>
      </c>
      <c r="S154">
        <f t="shared" si="63"/>
        <v>0</v>
      </c>
      <c r="T154">
        <f t="shared" si="64"/>
        <v>0</v>
      </c>
      <c r="U154">
        <f t="shared" si="65"/>
        <v>0</v>
      </c>
      <c r="V154">
        <f t="shared" si="66"/>
        <v>0</v>
      </c>
      <c r="W154">
        <f t="shared" si="67"/>
        <v>0</v>
      </c>
      <c r="X154">
        <f t="shared" si="68"/>
        <v>0</v>
      </c>
      <c r="Y154">
        <f t="shared" si="69"/>
        <v>0</v>
      </c>
      <c r="Z154">
        <f t="shared" si="70"/>
        <v>0</v>
      </c>
    </row>
    <row r="155" spans="2:26" ht="12.75">
      <c r="B155" s="18">
        <f t="shared" si="79"/>
        <v>6.899999999999999</v>
      </c>
      <c r="C155" s="19">
        <f>C168+((C150-C168)/18)*13</f>
        <v>3.826388888888889</v>
      </c>
      <c r="E155" s="18">
        <f t="shared" si="80"/>
        <v>6.899999999999999</v>
      </c>
      <c r="F155" s="19">
        <f>F168+((F150-F168)/18)*13</f>
        <v>6.890888888888889</v>
      </c>
      <c r="H155">
        <f t="shared" si="71"/>
        <v>0</v>
      </c>
      <c r="I155">
        <f t="shared" si="71"/>
        <v>0</v>
      </c>
      <c r="J155">
        <f t="shared" si="72"/>
        <v>0</v>
      </c>
      <c r="K155">
        <f t="shared" si="73"/>
        <v>0</v>
      </c>
      <c r="L155">
        <f t="shared" si="74"/>
        <v>0</v>
      </c>
      <c r="M155">
        <f t="shared" si="75"/>
        <v>0</v>
      </c>
      <c r="N155">
        <f t="shared" si="76"/>
        <v>0</v>
      </c>
      <c r="O155">
        <f t="shared" si="77"/>
        <v>0</v>
      </c>
      <c r="P155">
        <f t="shared" si="78"/>
        <v>0</v>
      </c>
      <c r="R155">
        <f t="shared" si="78"/>
        <v>0</v>
      </c>
      <c r="S155">
        <f t="shared" si="63"/>
        <v>0</v>
      </c>
      <c r="T155">
        <f t="shared" si="64"/>
        <v>0</v>
      </c>
      <c r="U155">
        <f t="shared" si="65"/>
        <v>0</v>
      </c>
      <c r="V155">
        <f t="shared" si="66"/>
        <v>0</v>
      </c>
      <c r="W155">
        <f t="shared" si="67"/>
        <v>0</v>
      </c>
      <c r="X155">
        <f t="shared" si="68"/>
        <v>0</v>
      </c>
      <c r="Y155">
        <f t="shared" si="69"/>
        <v>0</v>
      </c>
      <c r="Z155">
        <f t="shared" si="70"/>
        <v>0</v>
      </c>
    </row>
    <row r="156" spans="2:26" ht="12.75">
      <c r="B156" s="18">
        <f t="shared" si="79"/>
        <v>6.999999999999998</v>
      </c>
      <c r="C156" s="19">
        <f>C168+((C150-C168)/18)*12</f>
        <v>3.8076666666666665</v>
      </c>
      <c r="E156" s="18">
        <f t="shared" si="80"/>
        <v>6.999999999999998</v>
      </c>
      <c r="F156" s="19">
        <f>F168+((F150-F168)/18)*12</f>
        <v>6.821666666666666</v>
      </c>
      <c r="H156">
        <f t="shared" si="71"/>
        <v>0</v>
      </c>
      <c r="I156">
        <f t="shared" si="71"/>
        <v>0</v>
      </c>
      <c r="J156">
        <f t="shared" si="72"/>
        <v>0</v>
      </c>
      <c r="K156">
        <f t="shared" si="73"/>
        <v>0</v>
      </c>
      <c r="L156">
        <f t="shared" si="74"/>
        <v>0</v>
      </c>
      <c r="M156">
        <f t="shared" si="75"/>
        <v>0</v>
      </c>
      <c r="N156">
        <f t="shared" si="76"/>
        <v>0</v>
      </c>
      <c r="O156">
        <f t="shared" si="77"/>
        <v>0</v>
      </c>
      <c r="P156">
        <f t="shared" si="78"/>
        <v>0</v>
      </c>
      <c r="R156">
        <f t="shared" si="78"/>
        <v>0</v>
      </c>
      <c r="S156">
        <f t="shared" si="63"/>
        <v>0</v>
      </c>
      <c r="T156">
        <f t="shared" si="64"/>
        <v>0</v>
      </c>
      <c r="U156">
        <f t="shared" si="65"/>
        <v>0</v>
      </c>
      <c r="V156">
        <f t="shared" si="66"/>
        <v>0</v>
      </c>
      <c r="W156">
        <f t="shared" si="67"/>
        <v>0</v>
      </c>
      <c r="X156">
        <f t="shared" si="68"/>
        <v>0</v>
      </c>
      <c r="Y156">
        <f t="shared" si="69"/>
        <v>0</v>
      </c>
      <c r="Z156">
        <f t="shared" si="70"/>
        <v>0</v>
      </c>
    </row>
    <row r="157" spans="2:26" ht="12.75">
      <c r="B157" s="18">
        <f t="shared" si="79"/>
        <v>7.099999999999998</v>
      </c>
      <c r="C157" s="19">
        <f>C168+((C150-C168)/18)*11</f>
        <v>3.7889444444444447</v>
      </c>
      <c r="E157" s="18">
        <f t="shared" si="80"/>
        <v>7.099999999999998</v>
      </c>
      <c r="F157" s="19">
        <f>F168+((F150-F168)/18)*11</f>
        <v>6.7524444444444445</v>
      </c>
      <c r="H157">
        <f t="shared" si="71"/>
        <v>0</v>
      </c>
      <c r="I157">
        <f t="shared" si="71"/>
        <v>0</v>
      </c>
      <c r="J157">
        <f t="shared" si="72"/>
        <v>0</v>
      </c>
      <c r="K157">
        <f t="shared" si="73"/>
        <v>0</v>
      </c>
      <c r="L157">
        <f t="shared" si="74"/>
        <v>0</v>
      </c>
      <c r="M157">
        <f t="shared" si="75"/>
        <v>0</v>
      </c>
      <c r="N157">
        <f t="shared" si="76"/>
        <v>0</v>
      </c>
      <c r="O157">
        <f t="shared" si="77"/>
        <v>0</v>
      </c>
      <c r="P157">
        <f t="shared" si="78"/>
        <v>0</v>
      </c>
      <c r="R157">
        <f t="shared" si="78"/>
        <v>0</v>
      </c>
      <c r="S157">
        <f t="shared" si="63"/>
        <v>0</v>
      </c>
      <c r="T157">
        <f t="shared" si="64"/>
        <v>0</v>
      </c>
      <c r="U157">
        <f t="shared" si="65"/>
        <v>0</v>
      </c>
      <c r="V157">
        <f t="shared" si="66"/>
        <v>0</v>
      </c>
      <c r="W157">
        <f t="shared" si="67"/>
        <v>0</v>
      </c>
      <c r="X157">
        <f t="shared" si="68"/>
        <v>0</v>
      </c>
      <c r="Y157">
        <f t="shared" si="69"/>
        <v>0</v>
      </c>
      <c r="Z157">
        <f t="shared" si="70"/>
        <v>0</v>
      </c>
    </row>
    <row r="158" spans="2:26" ht="12.75">
      <c r="B158" s="18">
        <f t="shared" si="79"/>
        <v>7.1999999999999975</v>
      </c>
      <c r="C158" s="19">
        <f>C168+((C150-C168)/18)*10</f>
        <v>3.7702222222222224</v>
      </c>
      <c r="E158" s="18">
        <f t="shared" si="80"/>
        <v>7.1999999999999975</v>
      </c>
      <c r="F158" s="19">
        <f>F168+((F150-F168)/18)*10</f>
        <v>6.683222222222222</v>
      </c>
      <c r="H158">
        <f t="shared" si="71"/>
        <v>0</v>
      </c>
      <c r="I158">
        <f t="shared" si="71"/>
        <v>0</v>
      </c>
      <c r="J158">
        <f t="shared" si="72"/>
        <v>0</v>
      </c>
      <c r="K158">
        <f t="shared" si="73"/>
        <v>0</v>
      </c>
      <c r="L158">
        <f t="shared" si="74"/>
        <v>0</v>
      </c>
      <c r="M158">
        <f t="shared" si="75"/>
        <v>0</v>
      </c>
      <c r="N158">
        <f t="shared" si="76"/>
        <v>0</v>
      </c>
      <c r="O158">
        <f t="shared" si="77"/>
        <v>0</v>
      </c>
      <c r="P158">
        <f t="shared" si="78"/>
        <v>0</v>
      </c>
      <c r="R158">
        <f t="shared" si="78"/>
        <v>0</v>
      </c>
      <c r="S158">
        <f t="shared" si="63"/>
        <v>0</v>
      </c>
      <c r="T158">
        <f t="shared" si="64"/>
        <v>0</v>
      </c>
      <c r="U158">
        <f t="shared" si="65"/>
        <v>0</v>
      </c>
      <c r="V158">
        <f t="shared" si="66"/>
        <v>0</v>
      </c>
      <c r="W158">
        <f t="shared" si="67"/>
        <v>0</v>
      </c>
      <c r="X158">
        <f t="shared" si="68"/>
        <v>0</v>
      </c>
      <c r="Y158">
        <f t="shared" si="69"/>
        <v>0</v>
      </c>
      <c r="Z158">
        <f t="shared" si="70"/>
        <v>0</v>
      </c>
    </row>
    <row r="159" spans="2:26" ht="12.75">
      <c r="B159" s="18">
        <f t="shared" si="79"/>
        <v>7.299999999999997</v>
      </c>
      <c r="C159" s="19">
        <f>C168+((C150-C168)/18)*9</f>
        <v>3.7515</v>
      </c>
      <c r="E159" s="18">
        <f t="shared" si="80"/>
        <v>7.299999999999997</v>
      </c>
      <c r="F159" s="19">
        <f>F168+((F150-F168)/18)*9</f>
        <v>6.614</v>
      </c>
      <c r="H159">
        <f t="shared" si="71"/>
        <v>0</v>
      </c>
      <c r="I159">
        <f t="shared" si="71"/>
        <v>0</v>
      </c>
      <c r="J159">
        <f t="shared" si="72"/>
        <v>0</v>
      </c>
      <c r="K159">
        <f t="shared" si="73"/>
        <v>0</v>
      </c>
      <c r="L159">
        <f t="shared" si="74"/>
        <v>0</v>
      </c>
      <c r="M159">
        <f t="shared" si="75"/>
        <v>0</v>
      </c>
      <c r="N159">
        <f t="shared" si="76"/>
        <v>0</v>
      </c>
      <c r="O159">
        <f t="shared" si="77"/>
        <v>0</v>
      </c>
      <c r="P159">
        <f t="shared" si="78"/>
        <v>0</v>
      </c>
      <c r="R159">
        <f t="shared" si="78"/>
        <v>0</v>
      </c>
      <c r="S159">
        <f t="shared" si="63"/>
        <v>0</v>
      </c>
      <c r="T159">
        <f t="shared" si="64"/>
        <v>0</v>
      </c>
      <c r="U159">
        <f t="shared" si="65"/>
        <v>0</v>
      </c>
      <c r="V159">
        <f t="shared" si="66"/>
        <v>0</v>
      </c>
      <c r="W159">
        <f t="shared" si="67"/>
        <v>0</v>
      </c>
      <c r="X159">
        <f t="shared" si="68"/>
        <v>0</v>
      </c>
      <c r="Y159">
        <f t="shared" si="69"/>
        <v>0</v>
      </c>
      <c r="Z159">
        <f t="shared" si="70"/>
        <v>0</v>
      </c>
    </row>
    <row r="160" spans="2:26" ht="12.75">
      <c r="B160" s="18">
        <f t="shared" si="79"/>
        <v>7.399999999999997</v>
      </c>
      <c r="C160" s="19">
        <f>C168+((C150-C168)/18)*8</f>
        <v>3.7327777777777778</v>
      </c>
      <c r="E160" s="18">
        <f t="shared" si="80"/>
        <v>7.399999999999997</v>
      </c>
      <c r="F160" s="19">
        <f>F168+((F150-F168)/18)*8</f>
        <v>6.544777777777778</v>
      </c>
      <c r="H160">
        <f t="shared" si="71"/>
        <v>0</v>
      </c>
      <c r="I160">
        <f t="shared" si="71"/>
        <v>0</v>
      </c>
      <c r="J160">
        <f t="shared" si="72"/>
        <v>0</v>
      </c>
      <c r="K160">
        <f t="shared" si="73"/>
        <v>0</v>
      </c>
      <c r="L160">
        <f t="shared" si="74"/>
        <v>0</v>
      </c>
      <c r="M160">
        <f t="shared" si="75"/>
        <v>0</v>
      </c>
      <c r="N160">
        <f t="shared" si="76"/>
        <v>0</v>
      </c>
      <c r="O160">
        <f t="shared" si="77"/>
        <v>0</v>
      </c>
      <c r="P160">
        <f t="shared" si="78"/>
        <v>0</v>
      </c>
      <c r="R160">
        <f t="shared" si="78"/>
        <v>0</v>
      </c>
      <c r="S160">
        <f t="shared" si="63"/>
        <v>0</v>
      </c>
      <c r="T160">
        <f t="shared" si="64"/>
        <v>0</v>
      </c>
      <c r="U160">
        <f t="shared" si="65"/>
        <v>0</v>
      </c>
      <c r="V160">
        <f t="shared" si="66"/>
        <v>0</v>
      </c>
      <c r="W160">
        <f t="shared" si="67"/>
        <v>0</v>
      </c>
      <c r="X160">
        <f t="shared" si="68"/>
        <v>0</v>
      </c>
      <c r="Y160">
        <f t="shared" si="69"/>
        <v>0</v>
      </c>
      <c r="Z160">
        <f t="shared" si="70"/>
        <v>0</v>
      </c>
    </row>
    <row r="161" spans="2:26" ht="12.75">
      <c r="B161" s="18">
        <f t="shared" si="79"/>
        <v>7.4999999999999964</v>
      </c>
      <c r="C161" s="19">
        <f>C168+((C150-C168)/18)*7</f>
        <v>3.7140555555555554</v>
      </c>
      <c r="E161" s="18">
        <f t="shared" si="80"/>
        <v>7.4999999999999964</v>
      </c>
      <c r="F161" s="19">
        <f>F168+((F150-F168)/18)*7</f>
        <v>6.475555555555555</v>
      </c>
      <c r="H161">
        <f t="shared" si="71"/>
        <v>0</v>
      </c>
      <c r="I161">
        <f t="shared" si="71"/>
        <v>0</v>
      </c>
      <c r="J161">
        <f t="shared" si="72"/>
        <v>0</v>
      </c>
      <c r="K161">
        <f t="shared" si="73"/>
        <v>0</v>
      </c>
      <c r="L161">
        <f t="shared" si="74"/>
        <v>0</v>
      </c>
      <c r="M161">
        <f t="shared" si="75"/>
        <v>0</v>
      </c>
      <c r="N161">
        <f t="shared" si="76"/>
        <v>0</v>
      </c>
      <c r="O161">
        <f t="shared" si="77"/>
        <v>0</v>
      </c>
      <c r="P161">
        <f t="shared" si="78"/>
        <v>0</v>
      </c>
      <c r="R161">
        <f t="shared" si="78"/>
        <v>0</v>
      </c>
      <c r="S161">
        <f t="shared" si="63"/>
        <v>0</v>
      </c>
      <c r="T161">
        <f t="shared" si="64"/>
        <v>0</v>
      </c>
      <c r="U161">
        <f t="shared" si="65"/>
        <v>0</v>
      </c>
      <c r="V161">
        <f t="shared" si="66"/>
        <v>0</v>
      </c>
      <c r="W161">
        <f t="shared" si="67"/>
        <v>0</v>
      </c>
      <c r="X161">
        <f t="shared" si="68"/>
        <v>0</v>
      </c>
      <c r="Y161">
        <f t="shared" si="69"/>
        <v>0</v>
      </c>
      <c r="Z161">
        <f t="shared" si="70"/>
        <v>0</v>
      </c>
    </row>
    <row r="162" spans="2:26" ht="12.75">
      <c r="B162" s="18">
        <f t="shared" si="79"/>
        <v>7.599999999999996</v>
      </c>
      <c r="C162" s="19">
        <f>C168+((C150-C168)/18)*6</f>
        <v>3.6953333333333336</v>
      </c>
      <c r="E162" s="18">
        <f t="shared" si="80"/>
        <v>7.599999999999996</v>
      </c>
      <c r="F162" s="19">
        <f>F168+((F150-F168)/18)*6</f>
        <v>6.406333333333333</v>
      </c>
      <c r="H162">
        <f t="shared" si="71"/>
        <v>0</v>
      </c>
      <c r="I162">
        <f t="shared" si="71"/>
        <v>0</v>
      </c>
      <c r="J162">
        <f t="shared" si="72"/>
        <v>0</v>
      </c>
      <c r="K162">
        <f t="shared" si="73"/>
        <v>0</v>
      </c>
      <c r="L162">
        <f t="shared" si="74"/>
        <v>0</v>
      </c>
      <c r="M162">
        <f t="shared" si="75"/>
        <v>0</v>
      </c>
      <c r="N162">
        <f t="shared" si="76"/>
        <v>0</v>
      </c>
      <c r="O162">
        <f t="shared" si="77"/>
        <v>0</v>
      </c>
      <c r="P162">
        <f t="shared" si="78"/>
        <v>0</v>
      </c>
      <c r="R162">
        <f t="shared" si="78"/>
        <v>0</v>
      </c>
      <c r="S162">
        <f t="shared" si="63"/>
        <v>0</v>
      </c>
      <c r="T162">
        <f t="shared" si="64"/>
        <v>0</v>
      </c>
      <c r="U162">
        <f t="shared" si="65"/>
        <v>0</v>
      </c>
      <c r="V162">
        <f t="shared" si="66"/>
        <v>0</v>
      </c>
      <c r="W162">
        <f t="shared" si="67"/>
        <v>0</v>
      </c>
      <c r="X162">
        <f t="shared" si="68"/>
        <v>0</v>
      </c>
      <c r="Y162">
        <f t="shared" si="69"/>
        <v>0</v>
      </c>
      <c r="Z162">
        <f t="shared" si="70"/>
        <v>0</v>
      </c>
    </row>
    <row r="163" spans="2:26" ht="12.75">
      <c r="B163" s="18">
        <f t="shared" si="79"/>
        <v>7.699999999999996</v>
      </c>
      <c r="C163" s="19">
        <f>C168+((C150-C168)/18)*5</f>
        <v>3.6766111111111113</v>
      </c>
      <c r="E163" s="18">
        <f t="shared" si="80"/>
        <v>7.699999999999996</v>
      </c>
      <c r="F163" s="19">
        <f>F168+((F150-F168)/18)*5</f>
        <v>6.337111111111111</v>
      </c>
      <c r="H163">
        <f t="shared" si="71"/>
        <v>0</v>
      </c>
      <c r="I163">
        <f t="shared" si="71"/>
        <v>0</v>
      </c>
      <c r="J163">
        <f t="shared" si="72"/>
        <v>0</v>
      </c>
      <c r="K163">
        <f t="shared" si="73"/>
        <v>0</v>
      </c>
      <c r="L163">
        <f t="shared" si="74"/>
        <v>0</v>
      </c>
      <c r="M163">
        <f t="shared" si="75"/>
        <v>0</v>
      </c>
      <c r="N163">
        <f t="shared" si="76"/>
        <v>0</v>
      </c>
      <c r="O163">
        <f t="shared" si="77"/>
        <v>0</v>
      </c>
      <c r="P163">
        <f t="shared" si="78"/>
        <v>0</v>
      </c>
      <c r="R163">
        <f t="shared" si="78"/>
        <v>0</v>
      </c>
      <c r="S163">
        <f t="shared" si="63"/>
        <v>0</v>
      </c>
      <c r="T163">
        <f t="shared" si="64"/>
        <v>0</v>
      </c>
      <c r="U163">
        <f t="shared" si="65"/>
        <v>0</v>
      </c>
      <c r="V163">
        <f t="shared" si="66"/>
        <v>0</v>
      </c>
      <c r="W163">
        <f t="shared" si="67"/>
        <v>0</v>
      </c>
      <c r="X163">
        <f t="shared" si="68"/>
        <v>0</v>
      </c>
      <c r="Y163">
        <f t="shared" si="69"/>
        <v>0</v>
      </c>
      <c r="Z163">
        <f t="shared" si="70"/>
        <v>0</v>
      </c>
    </row>
    <row r="164" spans="2:26" ht="12.75">
      <c r="B164" s="18">
        <f t="shared" si="79"/>
        <v>7.799999999999995</v>
      </c>
      <c r="C164" s="19">
        <f>C168+((C150-C168)/18)*4</f>
        <v>3.657888888888889</v>
      </c>
      <c r="E164" s="18">
        <f t="shared" si="80"/>
        <v>7.799999999999995</v>
      </c>
      <c r="F164" s="19">
        <f>F168+((F150-F168)/18)*4</f>
        <v>6.267888888888889</v>
      </c>
      <c r="H164">
        <f t="shared" si="71"/>
        <v>0</v>
      </c>
      <c r="I164">
        <f t="shared" si="71"/>
        <v>0</v>
      </c>
      <c r="J164">
        <f t="shared" si="72"/>
        <v>0</v>
      </c>
      <c r="K164">
        <f t="shared" si="73"/>
        <v>0</v>
      </c>
      <c r="L164">
        <f t="shared" si="74"/>
        <v>0</v>
      </c>
      <c r="M164">
        <f t="shared" si="75"/>
        <v>0</v>
      </c>
      <c r="N164">
        <f t="shared" si="76"/>
        <v>0</v>
      </c>
      <c r="O164">
        <f t="shared" si="77"/>
        <v>0</v>
      </c>
      <c r="P164">
        <f t="shared" si="78"/>
        <v>0</v>
      </c>
      <c r="R164">
        <f t="shared" si="78"/>
        <v>0</v>
      </c>
      <c r="S164">
        <f t="shared" si="63"/>
        <v>0</v>
      </c>
      <c r="T164">
        <f t="shared" si="64"/>
        <v>0</v>
      </c>
      <c r="U164">
        <f t="shared" si="65"/>
        <v>0</v>
      </c>
      <c r="V164">
        <f t="shared" si="66"/>
        <v>0</v>
      </c>
      <c r="W164">
        <f t="shared" si="67"/>
        <v>0</v>
      </c>
      <c r="X164">
        <f t="shared" si="68"/>
        <v>0</v>
      </c>
      <c r="Y164">
        <f t="shared" si="69"/>
        <v>0</v>
      </c>
      <c r="Z164">
        <f t="shared" si="70"/>
        <v>0</v>
      </c>
    </row>
    <row r="165" spans="2:26" ht="12.75">
      <c r="B165" s="18">
        <f t="shared" si="79"/>
        <v>7.899999999999995</v>
      </c>
      <c r="C165" s="19">
        <f>C168+((C150-C168)/18)*3</f>
        <v>3.6391666666666667</v>
      </c>
      <c r="E165" s="18">
        <f t="shared" si="80"/>
        <v>7.899999999999995</v>
      </c>
      <c r="F165" s="19">
        <f>F168+((F150-F168)/18)*3</f>
        <v>6.198666666666666</v>
      </c>
      <c r="H165">
        <f t="shared" si="71"/>
        <v>0</v>
      </c>
      <c r="I165">
        <f t="shared" si="71"/>
        <v>0</v>
      </c>
      <c r="J165">
        <f t="shared" si="72"/>
        <v>0</v>
      </c>
      <c r="K165">
        <f t="shared" si="73"/>
        <v>0</v>
      </c>
      <c r="L165">
        <f t="shared" si="74"/>
        <v>0</v>
      </c>
      <c r="M165">
        <f t="shared" si="75"/>
        <v>0</v>
      </c>
      <c r="N165">
        <f t="shared" si="76"/>
        <v>0</v>
      </c>
      <c r="O165">
        <f t="shared" si="77"/>
        <v>0</v>
      </c>
      <c r="P165">
        <f t="shared" si="78"/>
        <v>0</v>
      </c>
      <c r="R165">
        <f t="shared" si="78"/>
        <v>0</v>
      </c>
      <c r="S165">
        <f t="shared" si="63"/>
        <v>0</v>
      </c>
      <c r="T165">
        <f t="shared" si="64"/>
        <v>0</v>
      </c>
      <c r="U165">
        <f t="shared" si="65"/>
        <v>0</v>
      </c>
      <c r="V165">
        <f t="shared" si="66"/>
        <v>0</v>
      </c>
      <c r="W165">
        <f t="shared" si="67"/>
        <v>0</v>
      </c>
      <c r="X165">
        <f t="shared" si="68"/>
        <v>0</v>
      </c>
      <c r="Y165">
        <f t="shared" si="69"/>
        <v>0</v>
      </c>
      <c r="Z165">
        <f t="shared" si="70"/>
        <v>0</v>
      </c>
    </row>
    <row r="166" spans="2:26" ht="12.75">
      <c r="B166" s="18">
        <f t="shared" si="79"/>
        <v>7.999999999999995</v>
      </c>
      <c r="C166" s="19">
        <f>C168+((C150-C168)/18)*2</f>
        <v>3.620444444444445</v>
      </c>
      <c r="E166" s="18">
        <f t="shared" si="80"/>
        <v>7.999999999999995</v>
      </c>
      <c r="F166" s="19">
        <f>F168+((F150-F168)/18)*2</f>
        <v>6.129444444444444</v>
      </c>
      <c r="H166">
        <f t="shared" si="71"/>
        <v>0</v>
      </c>
      <c r="I166">
        <f t="shared" si="71"/>
        <v>0</v>
      </c>
      <c r="J166">
        <f t="shared" si="72"/>
        <v>0</v>
      </c>
      <c r="K166">
        <f t="shared" si="73"/>
        <v>0</v>
      </c>
      <c r="L166">
        <f t="shared" si="74"/>
        <v>0</v>
      </c>
      <c r="M166">
        <f t="shared" si="75"/>
        <v>0</v>
      </c>
      <c r="N166">
        <f t="shared" si="76"/>
        <v>0</v>
      </c>
      <c r="O166">
        <f t="shared" si="77"/>
        <v>0</v>
      </c>
      <c r="P166">
        <f t="shared" si="78"/>
        <v>0</v>
      </c>
      <c r="R166">
        <f t="shared" si="78"/>
        <v>0</v>
      </c>
      <c r="S166">
        <f t="shared" si="63"/>
        <v>0</v>
      </c>
      <c r="T166">
        <f t="shared" si="64"/>
        <v>0</v>
      </c>
      <c r="U166">
        <f t="shared" si="65"/>
        <v>0</v>
      </c>
      <c r="V166">
        <f t="shared" si="66"/>
        <v>0</v>
      </c>
      <c r="W166">
        <f t="shared" si="67"/>
        <v>0</v>
      </c>
      <c r="X166">
        <f t="shared" si="68"/>
        <v>0</v>
      </c>
      <c r="Y166">
        <f t="shared" si="69"/>
        <v>0</v>
      </c>
      <c r="Z166">
        <f t="shared" si="70"/>
        <v>0</v>
      </c>
    </row>
    <row r="167" spans="2:26" ht="12.75">
      <c r="B167" s="18">
        <f t="shared" si="79"/>
        <v>8.099999999999994</v>
      </c>
      <c r="C167" s="19">
        <f>C168+((C150-C168)/18)*1</f>
        <v>3.6017222222222225</v>
      </c>
      <c r="E167" s="18">
        <f t="shared" si="80"/>
        <v>8.099999999999994</v>
      </c>
      <c r="F167" s="19">
        <f>F168+((F150-F168)/18)*1</f>
        <v>6.0602222222222215</v>
      </c>
      <c r="H167">
        <f t="shared" si="71"/>
        <v>0</v>
      </c>
      <c r="I167">
        <f t="shared" si="71"/>
        <v>0</v>
      </c>
      <c r="J167">
        <f t="shared" si="72"/>
        <v>0</v>
      </c>
      <c r="K167">
        <f t="shared" si="73"/>
        <v>0</v>
      </c>
      <c r="L167">
        <f t="shared" si="74"/>
        <v>0</v>
      </c>
      <c r="M167">
        <f t="shared" si="75"/>
        <v>0</v>
      </c>
      <c r="N167">
        <f t="shared" si="76"/>
        <v>0</v>
      </c>
      <c r="O167">
        <f t="shared" si="77"/>
        <v>0</v>
      </c>
      <c r="P167">
        <f t="shared" si="78"/>
        <v>0</v>
      </c>
      <c r="R167">
        <f t="shared" si="78"/>
        <v>0</v>
      </c>
      <c r="S167">
        <f t="shared" si="63"/>
        <v>0</v>
      </c>
      <c r="T167">
        <f t="shared" si="64"/>
        <v>0</v>
      </c>
      <c r="U167">
        <f t="shared" si="65"/>
        <v>0</v>
      </c>
      <c r="V167">
        <f t="shared" si="66"/>
        <v>0</v>
      </c>
      <c r="W167">
        <f t="shared" si="67"/>
        <v>0</v>
      </c>
      <c r="X167">
        <f t="shared" si="68"/>
        <v>0</v>
      </c>
      <c r="Y167">
        <f t="shared" si="69"/>
        <v>0</v>
      </c>
      <c r="Z167">
        <f t="shared" si="70"/>
        <v>0</v>
      </c>
    </row>
    <row r="168" spans="2:26" ht="12.75">
      <c r="B168" s="18">
        <f>B78*10</f>
        <v>8.2</v>
      </c>
      <c r="C168" s="19">
        <v>3.583</v>
      </c>
      <c r="E168" s="18">
        <f>E78*10</f>
        <v>8.2</v>
      </c>
      <c r="F168" s="19">
        <v>5.991</v>
      </c>
      <c r="H168">
        <f t="shared" si="71"/>
        <v>0</v>
      </c>
      <c r="I168">
        <f t="shared" si="71"/>
        <v>0</v>
      </c>
      <c r="J168">
        <f t="shared" si="72"/>
        <v>0</v>
      </c>
      <c r="K168">
        <f t="shared" si="73"/>
        <v>0</v>
      </c>
      <c r="L168">
        <f t="shared" si="74"/>
        <v>0</v>
      </c>
      <c r="M168">
        <f t="shared" si="75"/>
        <v>0</v>
      </c>
      <c r="N168">
        <f t="shared" si="76"/>
        <v>0</v>
      </c>
      <c r="O168">
        <f t="shared" si="77"/>
        <v>0</v>
      </c>
      <c r="P168">
        <f t="shared" si="78"/>
        <v>0</v>
      </c>
      <c r="R168">
        <f t="shared" si="78"/>
        <v>0</v>
      </c>
      <c r="S168">
        <f t="shared" si="63"/>
        <v>0</v>
      </c>
      <c r="T168">
        <f t="shared" si="64"/>
        <v>0</v>
      </c>
      <c r="U168">
        <f t="shared" si="65"/>
        <v>0</v>
      </c>
      <c r="V168">
        <f t="shared" si="66"/>
        <v>0</v>
      </c>
      <c r="W168">
        <f t="shared" si="67"/>
        <v>0</v>
      </c>
      <c r="X168">
        <f t="shared" si="68"/>
        <v>0</v>
      </c>
      <c r="Y168">
        <f t="shared" si="69"/>
        <v>0</v>
      </c>
      <c r="Z168">
        <f t="shared" si="70"/>
        <v>0</v>
      </c>
    </row>
    <row r="169" spans="2:26" ht="12.75">
      <c r="B169" s="18">
        <f aca="true" t="shared" si="81" ref="B169:B185">B168+0.1</f>
        <v>8.299999999999999</v>
      </c>
      <c r="C169" s="19">
        <f>C186+((C168-C186)/18)*17</f>
        <v>3.5716666666666668</v>
      </c>
      <c r="E169" s="18">
        <f aca="true" t="shared" si="82" ref="E169:E185">E168+0.1</f>
        <v>8.299999999999999</v>
      </c>
      <c r="F169" s="19">
        <f>F186+((F168-F186)/18)*17</f>
        <v>5.955888888888889</v>
      </c>
      <c r="H169">
        <f t="shared" si="71"/>
        <v>0</v>
      </c>
      <c r="I169">
        <f t="shared" si="71"/>
        <v>0</v>
      </c>
      <c r="J169">
        <f t="shared" si="72"/>
        <v>0</v>
      </c>
      <c r="K169">
        <f t="shared" si="73"/>
        <v>0</v>
      </c>
      <c r="L169">
        <f t="shared" si="74"/>
        <v>0</v>
      </c>
      <c r="M169">
        <f t="shared" si="75"/>
        <v>0</v>
      </c>
      <c r="N169">
        <f t="shared" si="76"/>
        <v>0</v>
      </c>
      <c r="O169">
        <f t="shared" si="77"/>
        <v>0</v>
      </c>
      <c r="P169">
        <f t="shared" si="78"/>
        <v>0</v>
      </c>
      <c r="R169">
        <f t="shared" si="78"/>
        <v>0</v>
      </c>
      <c r="S169">
        <f t="shared" si="63"/>
        <v>0</v>
      </c>
      <c r="T169">
        <f t="shared" si="64"/>
        <v>0</v>
      </c>
      <c r="U169">
        <f t="shared" si="65"/>
        <v>0</v>
      </c>
      <c r="V169">
        <f t="shared" si="66"/>
        <v>0</v>
      </c>
      <c r="W169">
        <f t="shared" si="67"/>
        <v>0</v>
      </c>
      <c r="X169">
        <f t="shared" si="68"/>
        <v>0</v>
      </c>
      <c r="Y169">
        <f t="shared" si="69"/>
        <v>0</v>
      </c>
      <c r="Z169">
        <f t="shared" si="70"/>
        <v>0</v>
      </c>
    </row>
    <row r="170" spans="2:26" ht="12.75">
      <c r="B170" s="18">
        <f t="shared" si="81"/>
        <v>8.399999999999999</v>
      </c>
      <c r="C170" s="19">
        <f>C186+((C168-C186)/18)*16</f>
        <v>3.5603333333333333</v>
      </c>
      <c r="E170" s="18">
        <f t="shared" si="82"/>
        <v>8.399999999999999</v>
      </c>
      <c r="F170" s="19">
        <f>F186+((F168-F186)/18)*16</f>
        <v>5.9207777777777775</v>
      </c>
      <c r="H170">
        <f t="shared" si="71"/>
        <v>0</v>
      </c>
      <c r="I170">
        <f t="shared" si="71"/>
        <v>0</v>
      </c>
      <c r="J170">
        <f t="shared" si="72"/>
        <v>0</v>
      </c>
      <c r="K170">
        <f t="shared" si="73"/>
        <v>0</v>
      </c>
      <c r="L170">
        <f t="shared" si="74"/>
        <v>0</v>
      </c>
      <c r="M170">
        <f t="shared" si="75"/>
        <v>0</v>
      </c>
      <c r="N170">
        <f t="shared" si="76"/>
        <v>0</v>
      </c>
      <c r="O170">
        <f t="shared" si="77"/>
        <v>0</v>
      </c>
      <c r="P170">
        <f t="shared" si="78"/>
        <v>0</v>
      </c>
      <c r="R170">
        <f t="shared" si="78"/>
        <v>0</v>
      </c>
      <c r="S170">
        <f t="shared" si="63"/>
        <v>0</v>
      </c>
      <c r="T170">
        <f t="shared" si="64"/>
        <v>0</v>
      </c>
      <c r="U170">
        <f t="shared" si="65"/>
        <v>0</v>
      </c>
      <c r="V170">
        <f t="shared" si="66"/>
        <v>0</v>
      </c>
      <c r="W170">
        <f t="shared" si="67"/>
        <v>0</v>
      </c>
      <c r="X170">
        <f t="shared" si="68"/>
        <v>0</v>
      </c>
      <c r="Y170">
        <f t="shared" si="69"/>
        <v>0</v>
      </c>
      <c r="Z170">
        <f t="shared" si="70"/>
        <v>0</v>
      </c>
    </row>
    <row r="171" spans="2:26" ht="12.75">
      <c r="B171" s="18">
        <f t="shared" si="81"/>
        <v>8.499999999999998</v>
      </c>
      <c r="C171" s="19">
        <f>C186+((C168-C186)/18)*15</f>
        <v>3.5490000000000004</v>
      </c>
      <c r="E171" s="18">
        <f t="shared" si="82"/>
        <v>8.499999999999998</v>
      </c>
      <c r="F171" s="19">
        <f>F186+((F168-F186)/18)*15</f>
        <v>5.885666666666666</v>
      </c>
      <c r="H171">
        <f t="shared" si="71"/>
        <v>0</v>
      </c>
      <c r="I171">
        <f t="shared" si="71"/>
        <v>0</v>
      </c>
      <c r="J171">
        <f t="shared" si="72"/>
        <v>0</v>
      </c>
      <c r="K171">
        <f t="shared" si="73"/>
        <v>0</v>
      </c>
      <c r="L171">
        <f t="shared" si="74"/>
        <v>0</v>
      </c>
      <c r="M171">
        <f t="shared" si="75"/>
        <v>0</v>
      </c>
      <c r="N171">
        <f t="shared" si="76"/>
        <v>0</v>
      </c>
      <c r="O171">
        <f t="shared" si="77"/>
        <v>0</v>
      </c>
      <c r="P171">
        <f t="shared" si="78"/>
        <v>0</v>
      </c>
      <c r="R171">
        <f t="shared" si="78"/>
        <v>0</v>
      </c>
      <c r="S171">
        <f t="shared" si="63"/>
        <v>0</v>
      </c>
      <c r="T171">
        <f t="shared" si="64"/>
        <v>0</v>
      </c>
      <c r="U171">
        <f t="shared" si="65"/>
        <v>0</v>
      </c>
      <c r="V171">
        <f t="shared" si="66"/>
        <v>0</v>
      </c>
      <c r="W171">
        <f t="shared" si="67"/>
        <v>0</v>
      </c>
      <c r="X171">
        <f t="shared" si="68"/>
        <v>0</v>
      </c>
      <c r="Y171">
        <f t="shared" si="69"/>
        <v>0</v>
      </c>
      <c r="Z171">
        <f t="shared" si="70"/>
        <v>0</v>
      </c>
    </row>
    <row r="172" spans="2:26" ht="12.75">
      <c r="B172" s="18">
        <f t="shared" si="81"/>
        <v>8.599999999999998</v>
      </c>
      <c r="C172" s="19">
        <f>C186+((C168-C186)/18)*14</f>
        <v>3.537666666666667</v>
      </c>
      <c r="E172" s="18">
        <f t="shared" si="82"/>
        <v>8.599999999999998</v>
      </c>
      <c r="F172" s="19">
        <f>F186+((F168-F186)/18)*14</f>
        <v>5.850555555555555</v>
      </c>
      <c r="H172">
        <f t="shared" si="71"/>
        <v>0</v>
      </c>
      <c r="I172">
        <f t="shared" si="71"/>
        <v>0</v>
      </c>
      <c r="J172">
        <f t="shared" si="72"/>
        <v>0</v>
      </c>
      <c r="K172">
        <f t="shared" si="73"/>
        <v>0</v>
      </c>
      <c r="L172">
        <f t="shared" si="74"/>
        <v>0</v>
      </c>
      <c r="M172">
        <f t="shared" si="75"/>
        <v>0</v>
      </c>
      <c r="N172">
        <f t="shared" si="76"/>
        <v>0</v>
      </c>
      <c r="O172">
        <f t="shared" si="77"/>
        <v>0</v>
      </c>
      <c r="P172">
        <f t="shared" si="78"/>
        <v>0</v>
      </c>
      <c r="R172">
        <f t="shared" si="78"/>
        <v>0</v>
      </c>
      <c r="S172">
        <f t="shared" si="63"/>
        <v>0</v>
      </c>
      <c r="T172">
        <f t="shared" si="64"/>
        <v>0</v>
      </c>
      <c r="U172">
        <f t="shared" si="65"/>
        <v>0</v>
      </c>
      <c r="V172">
        <f t="shared" si="66"/>
        <v>0</v>
      </c>
      <c r="W172">
        <f t="shared" si="67"/>
        <v>0</v>
      </c>
      <c r="X172">
        <f t="shared" si="68"/>
        <v>0</v>
      </c>
      <c r="Y172">
        <f t="shared" si="69"/>
        <v>0</v>
      </c>
      <c r="Z172">
        <f t="shared" si="70"/>
        <v>0</v>
      </c>
    </row>
    <row r="173" spans="2:26" ht="12.75">
      <c r="B173" s="18">
        <f t="shared" si="81"/>
        <v>8.699999999999998</v>
      </c>
      <c r="C173" s="19">
        <f>C186+((C168-C186)/18)*13</f>
        <v>3.5263333333333335</v>
      </c>
      <c r="E173" s="18">
        <f t="shared" si="82"/>
        <v>8.699999999999998</v>
      </c>
      <c r="F173" s="19">
        <f>F186+((F168-F186)/18)*13</f>
        <v>5.815444444444444</v>
      </c>
      <c r="H173">
        <f t="shared" si="71"/>
        <v>0</v>
      </c>
      <c r="I173">
        <f t="shared" si="71"/>
        <v>0</v>
      </c>
      <c r="J173">
        <f t="shared" si="72"/>
        <v>0</v>
      </c>
      <c r="K173">
        <f t="shared" si="73"/>
        <v>0</v>
      </c>
      <c r="L173">
        <f t="shared" si="74"/>
        <v>0</v>
      </c>
      <c r="M173">
        <f t="shared" si="75"/>
        <v>0</v>
      </c>
      <c r="N173">
        <f t="shared" si="76"/>
        <v>0</v>
      </c>
      <c r="O173">
        <f t="shared" si="77"/>
        <v>0</v>
      </c>
      <c r="P173">
        <f t="shared" si="78"/>
        <v>0</v>
      </c>
      <c r="R173">
        <f t="shared" si="78"/>
        <v>0</v>
      </c>
      <c r="S173">
        <f t="shared" si="63"/>
        <v>0</v>
      </c>
      <c r="T173">
        <f t="shared" si="64"/>
        <v>0</v>
      </c>
      <c r="U173">
        <f t="shared" si="65"/>
        <v>0</v>
      </c>
      <c r="V173">
        <f t="shared" si="66"/>
        <v>0</v>
      </c>
      <c r="W173">
        <f t="shared" si="67"/>
        <v>0</v>
      </c>
      <c r="X173">
        <f t="shared" si="68"/>
        <v>0</v>
      </c>
      <c r="Y173">
        <f t="shared" si="69"/>
        <v>0</v>
      </c>
      <c r="Z173">
        <f t="shared" si="70"/>
        <v>0</v>
      </c>
    </row>
    <row r="174" spans="2:26" ht="12.75">
      <c r="B174" s="18">
        <f t="shared" si="81"/>
        <v>8.799999999999997</v>
      </c>
      <c r="C174" s="19">
        <f>C186+((C168-C186)/18)*12</f>
        <v>3.515</v>
      </c>
      <c r="E174" s="18">
        <f t="shared" si="82"/>
        <v>8.799999999999997</v>
      </c>
      <c r="F174" s="19">
        <f>F186+((F168-F186)/18)*12</f>
        <v>5.780333333333333</v>
      </c>
      <c r="H174">
        <f t="shared" si="71"/>
        <v>0</v>
      </c>
      <c r="I174">
        <f t="shared" si="71"/>
        <v>0</v>
      </c>
      <c r="J174">
        <f t="shared" si="72"/>
        <v>0</v>
      </c>
      <c r="K174">
        <f t="shared" si="73"/>
        <v>0</v>
      </c>
      <c r="L174">
        <f t="shared" si="74"/>
        <v>0</v>
      </c>
      <c r="M174">
        <f t="shared" si="75"/>
        <v>0</v>
      </c>
      <c r="N174">
        <f t="shared" si="76"/>
        <v>0</v>
      </c>
      <c r="O174">
        <f t="shared" si="77"/>
        <v>0</v>
      </c>
      <c r="P174">
        <f t="shared" si="78"/>
        <v>0</v>
      </c>
      <c r="R174">
        <f t="shared" si="78"/>
        <v>0</v>
      </c>
      <c r="S174">
        <f t="shared" si="63"/>
        <v>0</v>
      </c>
      <c r="T174">
        <f t="shared" si="64"/>
        <v>0</v>
      </c>
      <c r="U174">
        <f t="shared" si="65"/>
        <v>0</v>
      </c>
      <c r="V174">
        <f t="shared" si="66"/>
        <v>0</v>
      </c>
      <c r="W174">
        <f t="shared" si="67"/>
        <v>0</v>
      </c>
      <c r="X174">
        <f t="shared" si="68"/>
        <v>0</v>
      </c>
      <c r="Y174">
        <f t="shared" si="69"/>
        <v>0</v>
      </c>
      <c r="Z174">
        <f t="shared" si="70"/>
        <v>0</v>
      </c>
    </row>
    <row r="175" spans="2:26" ht="12.75">
      <c r="B175" s="18">
        <f t="shared" si="81"/>
        <v>8.899999999999997</v>
      </c>
      <c r="C175" s="19">
        <f>C186+((C168-C186)/18)*11</f>
        <v>3.5036666666666667</v>
      </c>
      <c r="E175" s="18">
        <f t="shared" si="82"/>
        <v>8.899999999999997</v>
      </c>
      <c r="F175" s="19">
        <f>F186+((F168-F186)/18)*11</f>
        <v>5.745222222222222</v>
      </c>
      <c r="H175">
        <f t="shared" si="71"/>
        <v>0</v>
      </c>
      <c r="I175">
        <f t="shared" si="71"/>
        <v>0</v>
      </c>
      <c r="J175">
        <f t="shared" si="72"/>
        <v>0</v>
      </c>
      <c r="K175">
        <f t="shared" si="73"/>
        <v>0</v>
      </c>
      <c r="L175">
        <f t="shared" si="74"/>
        <v>0</v>
      </c>
      <c r="M175">
        <f t="shared" si="75"/>
        <v>0</v>
      </c>
      <c r="N175">
        <f t="shared" si="76"/>
        <v>0</v>
      </c>
      <c r="O175">
        <f t="shared" si="77"/>
        <v>0</v>
      </c>
      <c r="P175">
        <f t="shared" si="78"/>
        <v>0</v>
      </c>
      <c r="R175">
        <f t="shared" si="78"/>
        <v>0</v>
      </c>
      <c r="S175">
        <f t="shared" si="63"/>
        <v>0</v>
      </c>
      <c r="T175">
        <f t="shared" si="64"/>
        <v>0</v>
      </c>
      <c r="U175">
        <f t="shared" si="65"/>
        <v>0</v>
      </c>
      <c r="V175">
        <f t="shared" si="66"/>
        <v>0</v>
      </c>
      <c r="W175">
        <f t="shared" si="67"/>
        <v>0</v>
      </c>
      <c r="X175">
        <f t="shared" si="68"/>
        <v>0</v>
      </c>
      <c r="Y175">
        <f t="shared" si="69"/>
        <v>0</v>
      </c>
      <c r="Z175">
        <f t="shared" si="70"/>
        <v>0</v>
      </c>
    </row>
    <row r="176" spans="2:26" ht="12.75">
      <c r="B176" s="18">
        <f t="shared" si="81"/>
        <v>8.999999999999996</v>
      </c>
      <c r="C176" s="19">
        <f>C186+((C168-C186)/18)*10</f>
        <v>3.4923333333333333</v>
      </c>
      <c r="E176" s="18">
        <f t="shared" si="82"/>
        <v>8.999999999999996</v>
      </c>
      <c r="F176" s="19">
        <f>F186+((F168-F186)/18)*10</f>
        <v>5.710111111111111</v>
      </c>
      <c r="H176">
        <f t="shared" si="71"/>
        <v>0</v>
      </c>
      <c r="I176">
        <f t="shared" si="71"/>
        <v>0</v>
      </c>
      <c r="J176">
        <f t="shared" si="72"/>
        <v>0</v>
      </c>
      <c r="K176">
        <f t="shared" si="73"/>
        <v>0</v>
      </c>
      <c r="L176">
        <f t="shared" si="74"/>
        <v>0</v>
      </c>
      <c r="M176">
        <f t="shared" si="75"/>
        <v>0</v>
      </c>
      <c r="N176">
        <f t="shared" si="76"/>
        <v>0</v>
      </c>
      <c r="O176">
        <f t="shared" si="77"/>
        <v>0</v>
      </c>
      <c r="P176">
        <f t="shared" si="78"/>
        <v>0</v>
      </c>
      <c r="R176">
        <f t="shared" si="78"/>
        <v>0</v>
      </c>
      <c r="S176">
        <f t="shared" si="63"/>
        <v>0</v>
      </c>
      <c r="T176">
        <f t="shared" si="64"/>
        <v>0</v>
      </c>
      <c r="U176">
        <f t="shared" si="65"/>
        <v>0</v>
      </c>
      <c r="V176">
        <f t="shared" si="66"/>
        <v>0</v>
      </c>
      <c r="W176">
        <f t="shared" si="67"/>
        <v>0</v>
      </c>
      <c r="X176">
        <f t="shared" si="68"/>
        <v>0</v>
      </c>
      <c r="Y176">
        <f t="shared" si="69"/>
        <v>0</v>
      </c>
      <c r="Z176">
        <f t="shared" si="70"/>
        <v>0</v>
      </c>
    </row>
    <row r="177" spans="2:26" ht="12.75">
      <c r="B177" s="18">
        <f t="shared" si="81"/>
        <v>9.099999999999996</v>
      </c>
      <c r="C177" s="19">
        <f>C186+((C168-C186)/18)*9</f>
        <v>3.481</v>
      </c>
      <c r="E177" s="18">
        <f t="shared" si="82"/>
        <v>9.099999999999996</v>
      </c>
      <c r="F177" s="19">
        <f>F186+((F168-F186)/18)*9</f>
        <v>5.675</v>
      </c>
      <c r="H177">
        <f t="shared" si="71"/>
        <v>0</v>
      </c>
      <c r="I177">
        <f t="shared" si="71"/>
        <v>0</v>
      </c>
      <c r="J177">
        <f t="shared" si="72"/>
        <v>0</v>
      </c>
      <c r="K177">
        <f t="shared" si="73"/>
        <v>0</v>
      </c>
      <c r="L177">
        <f t="shared" si="74"/>
        <v>0</v>
      </c>
      <c r="M177">
        <f t="shared" si="75"/>
        <v>0</v>
      </c>
      <c r="N177">
        <f t="shared" si="76"/>
        <v>0</v>
      </c>
      <c r="O177">
        <f t="shared" si="77"/>
        <v>0</v>
      </c>
      <c r="P177">
        <f t="shared" si="78"/>
        <v>0</v>
      </c>
      <c r="R177">
        <f t="shared" si="78"/>
        <v>0</v>
      </c>
      <c r="S177">
        <f t="shared" si="63"/>
        <v>0</v>
      </c>
      <c r="T177">
        <f t="shared" si="64"/>
        <v>0</v>
      </c>
      <c r="U177">
        <f t="shared" si="65"/>
        <v>0</v>
      </c>
      <c r="V177">
        <f t="shared" si="66"/>
        <v>0</v>
      </c>
      <c r="W177">
        <f t="shared" si="67"/>
        <v>0</v>
      </c>
      <c r="X177">
        <f t="shared" si="68"/>
        <v>0</v>
      </c>
      <c r="Y177">
        <f t="shared" si="69"/>
        <v>0</v>
      </c>
      <c r="Z177">
        <f t="shared" si="70"/>
        <v>0</v>
      </c>
    </row>
    <row r="178" spans="2:26" ht="12.75">
      <c r="B178" s="18">
        <f t="shared" si="81"/>
        <v>9.199999999999996</v>
      </c>
      <c r="C178" s="19">
        <f>C186+((C168-C186)/18)*8</f>
        <v>3.469666666666667</v>
      </c>
      <c r="E178" s="18">
        <f t="shared" si="82"/>
        <v>9.199999999999996</v>
      </c>
      <c r="F178" s="19">
        <f>F186+((F168-F186)/18)*8</f>
        <v>5.639888888888889</v>
      </c>
      <c r="H178">
        <f t="shared" si="71"/>
        <v>0</v>
      </c>
      <c r="I178">
        <f t="shared" si="71"/>
        <v>0</v>
      </c>
      <c r="J178">
        <f t="shared" si="72"/>
        <v>0</v>
      </c>
      <c r="K178">
        <f t="shared" si="73"/>
        <v>0</v>
      </c>
      <c r="L178">
        <f t="shared" si="74"/>
        <v>0</v>
      </c>
      <c r="M178">
        <f t="shared" si="75"/>
        <v>0</v>
      </c>
      <c r="N178">
        <f t="shared" si="76"/>
        <v>0</v>
      </c>
      <c r="O178">
        <f t="shared" si="77"/>
        <v>0</v>
      </c>
      <c r="P178">
        <f t="shared" si="78"/>
        <v>0</v>
      </c>
      <c r="R178">
        <f t="shared" si="78"/>
        <v>0</v>
      </c>
      <c r="S178">
        <f t="shared" si="63"/>
        <v>0</v>
      </c>
      <c r="T178">
        <f t="shared" si="64"/>
        <v>0</v>
      </c>
      <c r="U178">
        <f t="shared" si="65"/>
        <v>0</v>
      </c>
      <c r="V178">
        <f t="shared" si="66"/>
        <v>0</v>
      </c>
      <c r="W178">
        <f t="shared" si="67"/>
        <v>0</v>
      </c>
      <c r="X178">
        <f t="shared" si="68"/>
        <v>0</v>
      </c>
      <c r="Y178">
        <f t="shared" si="69"/>
        <v>0</v>
      </c>
      <c r="Z178">
        <f t="shared" si="70"/>
        <v>0</v>
      </c>
    </row>
    <row r="179" spans="2:26" ht="12.75">
      <c r="B179" s="18">
        <f t="shared" si="81"/>
        <v>9.299999999999995</v>
      </c>
      <c r="C179" s="19">
        <f>C186+((C168-C186)/18)*7</f>
        <v>3.4583333333333335</v>
      </c>
      <c r="E179" s="18">
        <f t="shared" si="82"/>
        <v>9.299999999999995</v>
      </c>
      <c r="F179" s="19">
        <f>F186+((F168-F186)/18)*7</f>
        <v>5.604777777777778</v>
      </c>
      <c r="H179">
        <f t="shared" si="71"/>
        <v>0</v>
      </c>
      <c r="I179">
        <f t="shared" si="71"/>
        <v>0</v>
      </c>
      <c r="J179">
        <f t="shared" si="72"/>
        <v>0</v>
      </c>
      <c r="K179">
        <f t="shared" si="73"/>
        <v>0</v>
      </c>
      <c r="L179">
        <f t="shared" si="74"/>
        <v>0</v>
      </c>
      <c r="M179">
        <f t="shared" si="75"/>
        <v>0</v>
      </c>
      <c r="N179">
        <f t="shared" si="76"/>
        <v>0</v>
      </c>
      <c r="O179">
        <f t="shared" si="77"/>
        <v>0</v>
      </c>
      <c r="P179">
        <f t="shared" si="78"/>
        <v>0</v>
      </c>
      <c r="R179">
        <f t="shared" si="78"/>
        <v>0</v>
      </c>
      <c r="S179">
        <f t="shared" si="63"/>
        <v>0</v>
      </c>
      <c r="T179">
        <f t="shared" si="64"/>
        <v>0</v>
      </c>
      <c r="U179">
        <f t="shared" si="65"/>
        <v>0</v>
      </c>
      <c r="V179">
        <f t="shared" si="66"/>
        <v>0</v>
      </c>
      <c r="W179">
        <f t="shared" si="67"/>
        <v>0</v>
      </c>
      <c r="X179">
        <f t="shared" si="68"/>
        <v>0</v>
      </c>
      <c r="Y179">
        <f t="shared" si="69"/>
        <v>0</v>
      </c>
      <c r="Z179">
        <f t="shared" si="70"/>
        <v>0</v>
      </c>
    </row>
    <row r="180" spans="2:26" ht="12.75">
      <c r="B180" s="18">
        <f t="shared" si="81"/>
        <v>9.399999999999995</v>
      </c>
      <c r="C180" s="19">
        <f>C186+((C168-C186)/18)*6</f>
        <v>3.447</v>
      </c>
      <c r="E180" s="18">
        <f t="shared" si="82"/>
        <v>9.399999999999995</v>
      </c>
      <c r="F180" s="19">
        <f>F186+((F168-F186)/18)*6</f>
        <v>5.5696666666666665</v>
      </c>
      <c r="H180">
        <f t="shared" si="71"/>
        <v>0</v>
      </c>
      <c r="I180">
        <f t="shared" si="71"/>
        <v>0</v>
      </c>
      <c r="J180">
        <f t="shared" si="72"/>
        <v>0</v>
      </c>
      <c r="K180">
        <f t="shared" si="73"/>
        <v>0</v>
      </c>
      <c r="L180">
        <f t="shared" si="74"/>
        <v>0</v>
      </c>
      <c r="M180">
        <f t="shared" si="75"/>
        <v>0</v>
      </c>
      <c r="N180">
        <f t="shared" si="76"/>
        <v>0</v>
      </c>
      <c r="O180">
        <f t="shared" si="77"/>
        <v>0</v>
      </c>
      <c r="P180">
        <f t="shared" si="78"/>
        <v>0</v>
      </c>
      <c r="R180">
        <f t="shared" si="78"/>
        <v>0</v>
      </c>
      <c r="S180">
        <f t="shared" si="63"/>
        <v>0</v>
      </c>
      <c r="T180">
        <f t="shared" si="64"/>
        <v>0</v>
      </c>
      <c r="U180">
        <f t="shared" si="65"/>
        <v>0</v>
      </c>
      <c r="V180">
        <f t="shared" si="66"/>
        <v>0</v>
      </c>
      <c r="W180">
        <f t="shared" si="67"/>
        <v>0</v>
      </c>
      <c r="X180">
        <f t="shared" si="68"/>
        <v>0</v>
      </c>
      <c r="Y180">
        <f t="shared" si="69"/>
        <v>0</v>
      </c>
      <c r="Z180">
        <f t="shared" si="70"/>
        <v>0</v>
      </c>
    </row>
    <row r="181" spans="2:26" ht="12.75">
      <c r="B181" s="18">
        <f t="shared" si="81"/>
        <v>9.499999999999995</v>
      </c>
      <c r="C181" s="19">
        <f>C186+((C168-C186)/18)*5</f>
        <v>3.4356666666666666</v>
      </c>
      <c r="E181" s="18">
        <f t="shared" si="82"/>
        <v>9.499999999999995</v>
      </c>
      <c r="F181" s="19">
        <f>F186+((F168-F186)/18)*5</f>
        <v>5.5345555555555555</v>
      </c>
      <c r="H181">
        <f t="shared" si="71"/>
        <v>0</v>
      </c>
      <c r="I181">
        <f t="shared" si="71"/>
        <v>0</v>
      </c>
      <c r="J181">
        <f t="shared" si="72"/>
        <v>0</v>
      </c>
      <c r="K181">
        <f t="shared" si="73"/>
        <v>0</v>
      </c>
      <c r="L181">
        <f t="shared" si="74"/>
        <v>0</v>
      </c>
      <c r="M181">
        <f t="shared" si="75"/>
        <v>0</v>
      </c>
      <c r="N181">
        <f t="shared" si="76"/>
        <v>0</v>
      </c>
      <c r="O181">
        <f t="shared" si="77"/>
        <v>0</v>
      </c>
      <c r="P181">
        <f t="shared" si="78"/>
        <v>0</v>
      </c>
      <c r="R181">
        <f t="shared" si="78"/>
        <v>0</v>
      </c>
      <c r="S181">
        <f t="shared" si="63"/>
        <v>0</v>
      </c>
      <c r="T181">
        <f t="shared" si="64"/>
        <v>0</v>
      </c>
      <c r="U181">
        <f t="shared" si="65"/>
        <v>0</v>
      </c>
      <c r="V181">
        <f t="shared" si="66"/>
        <v>0</v>
      </c>
      <c r="W181">
        <f t="shared" si="67"/>
        <v>0</v>
      </c>
      <c r="X181">
        <f t="shared" si="68"/>
        <v>0</v>
      </c>
      <c r="Y181">
        <f t="shared" si="69"/>
        <v>0</v>
      </c>
      <c r="Z181">
        <f t="shared" si="70"/>
        <v>0</v>
      </c>
    </row>
    <row r="182" spans="2:26" ht="12.75">
      <c r="B182" s="18">
        <f t="shared" si="81"/>
        <v>9.599999999999994</v>
      </c>
      <c r="C182" s="19">
        <f>C186+((C168-C186)/18)*4</f>
        <v>3.4243333333333332</v>
      </c>
      <c r="E182" s="18">
        <f t="shared" si="82"/>
        <v>9.599999999999994</v>
      </c>
      <c r="F182" s="19">
        <f>F186+((F168-F186)/18)*4</f>
        <v>5.499444444444444</v>
      </c>
      <c r="H182">
        <f t="shared" si="71"/>
        <v>0</v>
      </c>
      <c r="I182">
        <f t="shared" si="71"/>
        <v>0</v>
      </c>
      <c r="J182">
        <f t="shared" si="72"/>
        <v>0</v>
      </c>
      <c r="K182">
        <f t="shared" si="73"/>
        <v>0</v>
      </c>
      <c r="L182">
        <f t="shared" si="74"/>
        <v>0</v>
      </c>
      <c r="M182">
        <f t="shared" si="75"/>
        <v>0</v>
      </c>
      <c r="N182">
        <f t="shared" si="76"/>
        <v>0</v>
      </c>
      <c r="O182">
        <f t="shared" si="77"/>
        <v>0</v>
      </c>
      <c r="P182">
        <f t="shared" si="78"/>
        <v>0</v>
      </c>
      <c r="R182">
        <f t="shared" si="78"/>
        <v>0</v>
      </c>
      <c r="S182">
        <f t="shared" si="63"/>
        <v>0</v>
      </c>
      <c r="T182">
        <f t="shared" si="64"/>
        <v>0</v>
      </c>
      <c r="U182">
        <f t="shared" si="65"/>
        <v>0</v>
      </c>
      <c r="V182">
        <f t="shared" si="66"/>
        <v>0</v>
      </c>
      <c r="W182">
        <f t="shared" si="67"/>
        <v>0</v>
      </c>
      <c r="X182">
        <f t="shared" si="68"/>
        <v>0</v>
      </c>
      <c r="Y182">
        <f t="shared" si="69"/>
        <v>0</v>
      </c>
      <c r="Z182">
        <f t="shared" si="70"/>
        <v>0</v>
      </c>
    </row>
    <row r="183" spans="2:26" ht="12.75">
      <c r="B183" s="18">
        <f t="shared" si="81"/>
        <v>9.699999999999994</v>
      </c>
      <c r="C183" s="19">
        <f>C186+((C168-C186)/18)*3</f>
        <v>3.4130000000000003</v>
      </c>
      <c r="E183" s="18">
        <f t="shared" si="82"/>
        <v>9.699999999999994</v>
      </c>
      <c r="F183" s="19">
        <f>F186+((F168-F186)/18)*3</f>
        <v>5.464333333333333</v>
      </c>
      <c r="H183">
        <f t="shared" si="71"/>
        <v>0</v>
      </c>
      <c r="I183">
        <f t="shared" si="71"/>
        <v>0</v>
      </c>
      <c r="J183">
        <f t="shared" si="72"/>
        <v>0</v>
      </c>
      <c r="K183">
        <f t="shared" si="73"/>
        <v>0</v>
      </c>
      <c r="L183">
        <f t="shared" si="74"/>
        <v>0</v>
      </c>
      <c r="M183">
        <f t="shared" si="75"/>
        <v>0</v>
      </c>
      <c r="N183">
        <f t="shared" si="76"/>
        <v>0</v>
      </c>
      <c r="O183">
        <f t="shared" si="77"/>
        <v>0</v>
      </c>
      <c r="P183">
        <f t="shared" si="78"/>
        <v>0</v>
      </c>
      <c r="R183">
        <f t="shared" si="78"/>
        <v>0</v>
      </c>
      <c r="S183">
        <f t="shared" si="63"/>
        <v>0</v>
      </c>
      <c r="T183">
        <f t="shared" si="64"/>
        <v>0</v>
      </c>
      <c r="U183">
        <f t="shared" si="65"/>
        <v>0</v>
      </c>
      <c r="V183">
        <f t="shared" si="66"/>
        <v>0</v>
      </c>
      <c r="W183">
        <f t="shared" si="67"/>
        <v>0</v>
      </c>
      <c r="X183">
        <f t="shared" si="68"/>
        <v>0</v>
      </c>
      <c r="Y183">
        <f t="shared" si="69"/>
        <v>0</v>
      </c>
      <c r="Z183">
        <f t="shared" si="70"/>
        <v>0</v>
      </c>
    </row>
    <row r="184" spans="2:26" ht="12.75">
      <c r="B184" s="18">
        <f t="shared" si="81"/>
        <v>9.799999999999994</v>
      </c>
      <c r="C184" s="19">
        <f>C186+((C168-C186)/18)*2</f>
        <v>3.401666666666667</v>
      </c>
      <c r="E184" s="18">
        <f t="shared" si="82"/>
        <v>9.799999999999994</v>
      </c>
      <c r="F184" s="19">
        <f>F186+((F168-F186)/18)*2</f>
        <v>5.429222222222222</v>
      </c>
      <c r="H184">
        <f t="shared" si="71"/>
        <v>0</v>
      </c>
      <c r="I184">
        <f t="shared" si="71"/>
        <v>0</v>
      </c>
      <c r="J184">
        <f t="shared" si="72"/>
        <v>0</v>
      </c>
      <c r="K184">
        <f t="shared" si="73"/>
        <v>0</v>
      </c>
      <c r="L184">
        <f t="shared" si="74"/>
        <v>0</v>
      </c>
      <c r="M184">
        <f t="shared" si="75"/>
        <v>0</v>
      </c>
      <c r="N184">
        <f t="shared" si="76"/>
        <v>0</v>
      </c>
      <c r="O184">
        <f t="shared" si="77"/>
        <v>0</v>
      </c>
      <c r="P184">
        <f t="shared" si="78"/>
        <v>0</v>
      </c>
      <c r="R184">
        <f t="shared" si="78"/>
        <v>0</v>
      </c>
      <c r="S184">
        <f t="shared" si="63"/>
        <v>0</v>
      </c>
      <c r="T184">
        <f t="shared" si="64"/>
        <v>0</v>
      </c>
      <c r="U184">
        <f t="shared" si="65"/>
        <v>0</v>
      </c>
      <c r="V184">
        <f t="shared" si="66"/>
        <v>0</v>
      </c>
      <c r="W184">
        <f t="shared" si="67"/>
        <v>0</v>
      </c>
      <c r="X184">
        <f t="shared" si="68"/>
        <v>0</v>
      </c>
      <c r="Y184">
        <f t="shared" si="69"/>
        <v>0</v>
      </c>
      <c r="Z184">
        <f t="shared" si="70"/>
        <v>0</v>
      </c>
    </row>
    <row r="185" spans="2:26" ht="12.75">
      <c r="B185" s="18">
        <f t="shared" si="81"/>
        <v>9.899999999999993</v>
      </c>
      <c r="C185" s="19">
        <f>C186+((C168-C186)/18)*1</f>
        <v>3.3903333333333334</v>
      </c>
      <c r="E185" s="18">
        <f t="shared" si="82"/>
        <v>9.899999999999993</v>
      </c>
      <c r="F185" s="19">
        <f>F186+((F168-F186)/18)*1</f>
        <v>5.394111111111111</v>
      </c>
      <c r="H185">
        <f t="shared" si="71"/>
        <v>0</v>
      </c>
      <c r="I185">
        <f t="shared" si="71"/>
        <v>0</v>
      </c>
      <c r="J185">
        <f t="shared" si="72"/>
        <v>0</v>
      </c>
      <c r="K185">
        <f t="shared" si="73"/>
        <v>0</v>
      </c>
      <c r="L185">
        <f t="shared" si="74"/>
        <v>0</v>
      </c>
      <c r="M185">
        <f t="shared" si="75"/>
        <v>0</v>
      </c>
      <c r="N185">
        <f t="shared" si="76"/>
        <v>0</v>
      </c>
      <c r="O185">
        <f t="shared" si="77"/>
        <v>0</v>
      </c>
      <c r="P185">
        <f t="shared" si="78"/>
        <v>0</v>
      </c>
      <c r="R185">
        <f t="shared" si="78"/>
        <v>0</v>
      </c>
      <c r="S185">
        <f t="shared" si="63"/>
        <v>0</v>
      </c>
      <c r="T185">
        <f t="shared" si="64"/>
        <v>0</v>
      </c>
      <c r="U185">
        <f t="shared" si="65"/>
        <v>0</v>
      </c>
      <c r="V185">
        <f t="shared" si="66"/>
        <v>0</v>
      </c>
      <c r="W185">
        <f t="shared" si="67"/>
        <v>0</v>
      </c>
      <c r="X185">
        <f t="shared" si="68"/>
        <v>0</v>
      </c>
      <c r="Y185">
        <f t="shared" si="69"/>
        <v>0</v>
      </c>
      <c r="Z185">
        <f t="shared" si="70"/>
        <v>0</v>
      </c>
    </row>
    <row r="186" spans="2:26" ht="12.75">
      <c r="B186" s="18">
        <f>B96*10</f>
        <v>10</v>
      </c>
      <c r="C186" s="19">
        <v>3.379</v>
      </c>
      <c r="E186" s="18">
        <f>E96*10</f>
        <v>10</v>
      </c>
      <c r="F186" s="19">
        <v>5.359</v>
      </c>
      <c r="H186">
        <f t="shared" si="71"/>
        <v>0</v>
      </c>
      <c r="I186">
        <f t="shared" si="71"/>
        <v>0</v>
      </c>
      <c r="J186">
        <f t="shared" si="72"/>
        <v>0</v>
      </c>
      <c r="K186">
        <f t="shared" si="73"/>
        <v>0</v>
      </c>
      <c r="L186">
        <f t="shared" si="74"/>
        <v>0</v>
      </c>
      <c r="M186">
        <f t="shared" si="75"/>
        <v>0</v>
      </c>
      <c r="N186">
        <f t="shared" si="76"/>
        <v>0</v>
      </c>
      <c r="O186">
        <f t="shared" si="77"/>
        <v>0</v>
      </c>
      <c r="P186">
        <f t="shared" si="78"/>
        <v>0</v>
      </c>
      <c r="R186">
        <f t="shared" si="78"/>
        <v>0</v>
      </c>
      <c r="S186">
        <f t="shared" si="63"/>
        <v>0</v>
      </c>
      <c r="T186">
        <f t="shared" si="64"/>
        <v>0</v>
      </c>
      <c r="U186">
        <f t="shared" si="65"/>
        <v>0</v>
      </c>
      <c r="V186">
        <f t="shared" si="66"/>
        <v>0</v>
      </c>
      <c r="W186">
        <f t="shared" si="67"/>
        <v>0</v>
      </c>
      <c r="X186">
        <f t="shared" si="68"/>
        <v>0</v>
      </c>
      <c r="Y186">
        <f t="shared" si="69"/>
        <v>0</v>
      </c>
      <c r="Z186">
        <f t="shared" si="70"/>
        <v>0</v>
      </c>
    </row>
    <row r="187" spans="2:26" ht="12.75">
      <c r="B187" s="18">
        <f aca="true" t="shared" si="83" ref="B187:B203">B186+1</f>
        <v>11</v>
      </c>
      <c r="C187" s="19">
        <f>C204+((C186-C204)/18)*17</f>
        <v>3.345111111111111</v>
      </c>
      <c r="E187" s="18">
        <f aca="true" t="shared" si="84" ref="E187:E203">E186+1</f>
        <v>11</v>
      </c>
      <c r="F187" s="19">
        <f>F204+((F186-F204)/18)*17</f>
        <v>5.248055555555556</v>
      </c>
      <c r="H187">
        <f t="shared" si="71"/>
        <v>0</v>
      </c>
      <c r="I187">
        <f t="shared" si="71"/>
        <v>0</v>
      </c>
      <c r="J187">
        <f t="shared" si="72"/>
        <v>0</v>
      </c>
      <c r="K187">
        <f t="shared" si="73"/>
        <v>0</v>
      </c>
      <c r="L187">
        <f t="shared" si="74"/>
        <v>0</v>
      </c>
      <c r="M187">
        <f t="shared" si="75"/>
        <v>0</v>
      </c>
      <c r="N187">
        <f t="shared" si="76"/>
        <v>0</v>
      </c>
      <c r="O187">
        <f t="shared" si="77"/>
        <v>0</v>
      </c>
      <c r="P187">
        <f t="shared" si="78"/>
        <v>0</v>
      </c>
      <c r="R187">
        <f t="shared" si="78"/>
        <v>0</v>
      </c>
      <c r="S187">
        <f t="shared" si="63"/>
        <v>0</v>
      </c>
      <c r="T187">
        <f t="shared" si="64"/>
        <v>0</v>
      </c>
      <c r="U187">
        <f t="shared" si="65"/>
        <v>0</v>
      </c>
      <c r="V187">
        <f t="shared" si="66"/>
        <v>0</v>
      </c>
      <c r="W187">
        <f t="shared" si="67"/>
        <v>0</v>
      </c>
      <c r="X187">
        <f t="shared" si="68"/>
        <v>0</v>
      </c>
      <c r="Y187">
        <f t="shared" si="69"/>
        <v>0</v>
      </c>
      <c r="Z187">
        <f t="shared" si="70"/>
        <v>0</v>
      </c>
    </row>
    <row r="188" spans="2:26" ht="12.75">
      <c r="B188" s="18">
        <f t="shared" si="83"/>
        <v>12</v>
      </c>
      <c r="C188" s="19">
        <f>C204+((C186-C204)/18)*16</f>
        <v>3.3112222222222223</v>
      </c>
      <c r="E188" s="18">
        <f t="shared" si="84"/>
        <v>12</v>
      </c>
      <c r="F188" s="19">
        <f>F204+((F186-F204)/18)*16</f>
        <v>5.137111111111111</v>
      </c>
      <c r="H188">
        <f t="shared" si="71"/>
        <v>0</v>
      </c>
      <c r="I188">
        <f t="shared" si="71"/>
        <v>0</v>
      </c>
      <c r="J188">
        <f t="shared" si="72"/>
        <v>0</v>
      </c>
      <c r="K188">
        <f t="shared" si="73"/>
        <v>0</v>
      </c>
      <c r="L188">
        <f t="shared" si="74"/>
        <v>0</v>
      </c>
      <c r="M188">
        <f t="shared" si="75"/>
        <v>0</v>
      </c>
      <c r="N188">
        <f t="shared" si="76"/>
        <v>0</v>
      </c>
      <c r="O188">
        <f t="shared" si="77"/>
        <v>0</v>
      </c>
      <c r="P188">
        <f t="shared" si="78"/>
        <v>0</v>
      </c>
      <c r="R188">
        <f t="shared" si="78"/>
        <v>0</v>
      </c>
      <c r="S188">
        <f t="shared" si="63"/>
        <v>0</v>
      </c>
      <c r="T188">
        <f t="shared" si="64"/>
        <v>0</v>
      </c>
      <c r="U188">
        <f t="shared" si="65"/>
        <v>0</v>
      </c>
      <c r="V188">
        <f t="shared" si="66"/>
        <v>0</v>
      </c>
      <c r="W188">
        <f t="shared" si="67"/>
        <v>0</v>
      </c>
      <c r="X188">
        <f t="shared" si="68"/>
        <v>0</v>
      </c>
      <c r="Y188">
        <f t="shared" si="69"/>
        <v>0</v>
      </c>
      <c r="Z188">
        <f t="shared" si="70"/>
        <v>0</v>
      </c>
    </row>
    <row r="189" spans="2:26" ht="12.75">
      <c r="B189" s="18">
        <f t="shared" si="83"/>
        <v>13</v>
      </c>
      <c r="C189" s="19">
        <f>C204+((C186-C204)/18)*15</f>
        <v>3.2773333333333334</v>
      </c>
      <c r="E189" s="18">
        <f t="shared" si="84"/>
        <v>13</v>
      </c>
      <c r="F189" s="19">
        <f>F204+((F186-F204)/18)*15</f>
        <v>5.026166666666667</v>
      </c>
      <c r="H189">
        <f t="shared" si="71"/>
        <v>0</v>
      </c>
      <c r="I189">
        <f t="shared" si="71"/>
        <v>0</v>
      </c>
      <c r="J189">
        <f t="shared" si="72"/>
        <v>0</v>
      </c>
      <c r="K189">
        <f t="shared" si="73"/>
        <v>0</v>
      </c>
      <c r="L189">
        <f t="shared" si="74"/>
        <v>0</v>
      </c>
      <c r="M189">
        <f t="shared" si="75"/>
        <v>0</v>
      </c>
      <c r="N189">
        <f t="shared" si="76"/>
        <v>0</v>
      </c>
      <c r="O189">
        <f t="shared" si="77"/>
        <v>0</v>
      </c>
      <c r="P189">
        <f t="shared" si="78"/>
        <v>0</v>
      </c>
      <c r="R189">
        <f t="shared" si="78"/>
        <v>0</v>
      </c>
      <c r="S189">
        <f t="shared" si="63"/>
        <v>0</v>
      </c>
      <c r="T189">
        <f t="shared" si="64"/>
        <v>0</v>
      </c>
      <c r="U189">
        <f t="shared" si="65"/>
        <v>0</v>
      </c>
      <c r="V189">
        <f t="shared" si="66"/>
        <v>0</v>
      </c>
      <c r="W189">
        <f t="shared" si="67"/>
        <v>0</v>
      </c>
      <c r="X189">
        <f t="shared" si="68"/>
        <v>0</v>
      </c>
      <c r="Y189">
        <f t="shared" si="69"/>
        <v>0</v>
      </c>
      <c r="Z189">
        <f t="shared" si="70"/>
        <v>0</v>
      </c>
    </row>
    <row r="190" spans="2:26" ht="12.75">
      <c r="B190" s="18">
        <f t="shared" si="83"/>
        <v>14</v>
      </c>
      <c r="C190" s="19">
        <f>C204+((C186-C204)/18)*14</f>
        <v>3.2434444444444446</v>
      </c>
      <c r="E190" s="18">
        <f t="shared" si="84"/>
        <v>14</v>
      </c>
      <c r="F190" s="19">
        <f>F204+((F186-F204)/18)*14</f>
        <v>4.915222222222223</v>
      </c>
      <c r="H190">
        <f t="shared" si="71"/>
        <v>0</v>
      </c>
      <c r="I190">
        <f t="shared" si="71"/>
        <v>0</v>
      </c>
      <c r="J190">
        <f t="shared" si="72"/>
        <v>0</v>
      </c>
      <c r="K190">
        <f t="shared" si="73"/>
        <v>0</v>
      </c>
      <c r="L190">
        <f t="shared" si="74"/>
        <v>0</v>
      </c>
      <c r="M190">
        <f t="shared" si="75"/>
        <v>0</v>
      </c>
      <c r="N190">
        <f t="shared" si="76"/>
        <v>0</v>
      </c>
      <c r="O190">
        <f t="shared" si="77"/>
        <v>0</v>
      </c>
      <c r="P190">
        <f t="shared" si="78"/>
        <v>0</v>
      </c>
      <c r="R190">
        <f t="shared" si="78"/>
        <v>0</v>
      </c>
      <c r="S190">
        <f t="shared" si="63"/>
        <v>0</v>
      </c>
      <c r="T190">
        <f t="shared" si="64"/>
        <v>0</v>
      </c>
      <c r="U190">
        <f t="shared" si="65"/>
        <v>0</v>
      </c>
      <c r="V190">
        <f t="shared" si="66"/>
        <v>0</v>
      </c>
      <c r="W190">
        <f t="shared" si="67"/>
        <v>0</v>
      </c>
      <c r="X190">
        <f t="shared" si="68"/>
        <v>0</v>
      </c>
      <c r="Y190">
        <f t="shared" si="69"/>
        <v>0</v>
      </c>
      <c r="Z190">
        <f t="shared" si="70"/>
        <v>0</v>
      </c>
    </row>
    <row r="191" spans="2:26" ht="12.75">
      <c r="B191" s="18">
        <f t="shared" si="83"/>
        <v>15</v>
      </c>
      <c r="C191" s="19">
        <f>C204+((C186-C204)/18)*13</f>
        <v>3.2095555555555557</v>
      </c>
      <c r="E191" s="18">
        <f t="shared" si="84"/>
        <v>15</v>
      </c>
      <c r="F191" s="19">
        <f>F204+((F186-F204)/18)*13</f>
        <v>4.804277777777778</v>
      </c>
      <c r="H191">
        <f t="shared" si="71"/>
        <v>0</v>
      </c>
      <c r="I191">
        <f t="shared" si="71"/>
        <v>0</v>
      </c>
      <c r="J191">
        <f t="shared" si="72"/>
        <v>0</v>
      </c>
      <c r="K191">
        <f t="shared" si="73"/>
        <v>0</v>
      </c>
      <c r="L191">
        <f t="shared" si="74"/>
        <v>0</v>
      </c>
      <c r="M191">
        <f t="shared" si="75"/>
        <v>0</v>
      </c>
      <c r="N191">
        <f t="shared" si="76"/>
        <v>0</v>
      </c>
      <c r="O191">
        <f t="shared" si="77"/>
        <v>0</v>
      </c>
      <c r="P191">
        <f t="shared" si="78"/>
        <v>0</v>
      </c>
      <c r="R191">
        <f t="shared" si="78"/>
        <v>0</v>
      </c>
      <c r="S191">
        <f t="shared" si="63"/>
        <v>0</v>
      </c>
      <c r="T191">
        <f t="shared" si="64"/>
        <v>0</v>
      </c>
      <c r="U191">
        <f t="shared" si="65"/>
        <v>0</v>
      </c>
      <c r="V191">
        <f t="shared" si="66"/>
        <v>0</v>
      </c>
      <c r="W191">
        <f t="shared" si="67"/>
        <v>0</v>
      </c>
      <c r="X191">
        <f t="shared" si="68"/>
        <v>0</v>
      </c>
      <c r="Y191">
        <f t="shared" si="69"/>
        <v>0</v>
      </c>
      <c r="Z191">
        <f t="shared" si="70"/>
        <v>0</v>
      </c>
    </row>
    <row r="192" spans="2:26" ht="12.75">
      <c r="B192" s="18">
        <f t="shared" si="83"/>
        <v>16</v>
      </c>
      <c r="C192" s="19">
        <f>C204+((C186-C204)/18)*12</f>
        <v>3.175666666666667</v>
      </c>
      <c r="E192" s="18">
        <f t="shared" si="84"/>
        <v>16</v>
      </c>
      <c r="F192" s="19">
        <f>F204+((F186-F204)/18)*12</f>
        <v>4.693333333333333</v>
      </c>
      <c r="H192">
        <f t="shared" si="71"/>
        <v>0</v>
      </c>
      <c r="I192">
        <f t="shared" si="71"/>
        <v>0</v>
      </c>
      <c r="J192">
        <f t="shared" si="72"/>
        <v>0</v>
      </c>
      <c r="K192">
        <f t="shared" si="73"/>
        <v>0</v>
      </c>
      <c r="L192">
        <f t="shared" si="74"/>
        <v>0</v>
      </c>
      <c r="M192">
        <f t="shared" si="75"/>
        <v>0</v>
      </c>
      <c r="N192">
        <f t="shared" si="76"/>
        <v>0</v>
      </c>
      <c r="O192">
        <f t="shared" si="77"/>
        <v>0</v>
      </c>
      <c r="P192">
        <f t="shared" si="78"/>
        <v>0</v>
      </c>
      <c r="R192">
        <f t="shared" si="78"/>
        <v>0</v>
      </c>
      <c r="S192">
        <f t="shared" si="63"/>
        <v>0</v>
      </c>
      <c r="T192">
        <f t="shared" si="64"/>
        <v>0</v>
      </c>
      <c r="U192">
        <f t="shared" si="65"/>
        <v>0</v>
      </c>
      <c r="V192">
        <f t="shared" si="66"/>
        <v>0</v>
      </c>
      <c r="W192">
        <f t="shared" si="67"/>
        <v>0</v>
      </c>
      <c r="X192">
        <f t="shared" si="68"/>
        <v>0</v>
      </c>
      <c r="Y192">
        <f t="shared" si="69"/>
        <v>0</v>
      </c>
      <c r="Z192">
        <f t="shared" si="70"/>
        <v>0</v>
      </c>
    </row>
    <row r="193" spans="2:26" ht="12.75">
      <c r="B193" s="18">
        <f t="shared" si="83"/>
        <v>17</v>
      </c>
      <c r="C193" s="19">
        <f>C204+((C186-C204)/18)*11</f>
        <v>3.141777777777778</v>
      </c>
      <c r="E193" s="18">
        <f t="shared" si="84"/>
        <v>17</v>
      </c>
      <c r="F193" s="19">
        <f>F204+((F186-F204)/18)*11</f>
        <v>4.5823888888888895</v>
      </c>
      <c r="H193">
        <f t="shared" si="71"/>
        <v>0</v>
      </c>
      <c r="I193">
        <f t="shared" si="71"/>
        <v>0</v>
      </c>
      <c r="J193">
        <f t="shared" si="72"/>
        <v>0</v>
      </c>
      <c r="K193">
        <f t="shared" si="73"/>
        <v>0</v>
      </c>
      <c r="L193">
        <f t="shared" si="74"/>
        <v>0</v>
      </c>
      <c r="M193">
        <f t="shared" si="75"/>
        <v>0</v>
      </c>
      <c r="N193">
        <f t="shared" si="76"/>
        <v>0</v>
      </c>
      <c r="O193">
        <f t="shared" si="77"/>
        <v>0</v>
      </c>
      <c r="P193">
        <f t="shared" si="78"/>
        <v>0</v>
      </c>
      <c r="R193">
        <f t="shared" si="78"/>
        <v>0</v>
      </c>
      <c r="S193">
        <f t="shared" si="63"/>
        <v>0</v>
      </c>
      <c r="T193">
        <f t="shared" si="64"/>
        <v>0</v>
      </c>
      <c r="U193">
        <f t="shared" si="65"/>
        <v>0</v>
      </c>
      <c r="V193">
        <f t="shared" si="66"/>
        <v>0</v>
      </c>
      <c r="W193">
        <f t="shared" si="67"/>
        <v>0</v>
      </c>
      <c r="X193">
        <f t="shared" si="68"/>
        <v>0</v>
      </c>
      <c r="Y193">
        <f t="shared" si="69"/>
        <v>0</v>
      </c>
      <c r="Z193">
        <f t="shared" si="70"/>
        <v>0</v>
      </c>
    </row>
    <row r="194" spans="2:26" ht="12.75">
      <c r="B194" s="18">
        <f t="shared" si="83"/>
        <v>18</v>
      </c>
      <c r="C194" s="19">
        <f>C204+((C186-C204)/18)*10</f>
        <v>3.107888888888889</v>
      </c>
      <c r="E194" s="18">
        <f t="shared" si="84"/>
        <v>18</v>
      </c>
      <c r="F194" s="19">
        <f>F204+((F186-F204)/18)*10</f>
        <v>4.471444444444445</v>
      </c>
      <c r="H194">
        <f t="shared" si="71"/>
        <v>0</v>
      </c>
      <c r="I194">
        <f t="shared" si="71"/>
        <v>0</v>
      </c>
      <c r="J194">
        <f t="shared" si="72"/>
        <v>0</v>
      </c>
      <c r="K194">
        <f t="shared" si="73"/>
        <v>0</v>
      </c>
      <c r="L194">
        <f t="shared" si="74"/>
        <v>0</v>
      </c>
      <c r="M194">
        <f t="shared" si="75"/>
        <v>0</v>
      </c>
      <c r="N194">
        <f t="shared" si="76"/>
        <v>0</v>
      </c>
      <c r="O194">
        <f t="shared" si="77"/>
        <v>0</v>
      </c>
      <c r="P194">
        <f t="shared" si="78"/>
        <v>0</v>
      </c>
      <c r="R194">
        <f t="shared" si="78"/>
        <v>0</v>
      </c>
      <c r="S194">
        <f t="shared" si="63"/>
        <v>0</v>
      </c>
      <c r="T194">
        <f t="shared" si="64"/>
        <v>0</v>
      </c>
      <c r="U194">
        <f t="shared" si="65"/>
        <v>0</v>
      </c>
      <c r="V194">
        <f t="shared" si="66"/>
        <v>0</v>
      </c>
      <c r="W194">
        <f t="shared" si="67"/>
        <v>0</v>
      </c>
      <c r="X194">
        <f t="shared" si="68"/>
        <v>0</v>
      </c>
      <c r="Y194">
        <f t="shared" si="69"/>
        <v>0</v>
      </c>
      <c r="Z194">
        <f t="shared" si="70"/>
        <v>0</v>
      </c>
    </row>
    <row r="195" spans="2:26" ht="12.75">
      <c r="B195" s="18">
        <f t="shared" si="83"/>
        <v>19</v>
      </c>
      <c r="C195" s="19">
        <f>C204+((C186-C204)/18)*9</f>
        <v>3.074</v>
      </c>
      <c r="E195" s="18">
        <f t="shared" si="84"/>
        <v>19</v>
      </c>
      <c r="F195" s="19">
        <f>F204+((F186-F204)/18)*9</f>
        <v>4.3605</v>
      </c>
      <c r="H195">
        <f t="shared" si="71"/>
        <v>0</v>
      </c>
      <c r="I195">
        <f t="shared" si="71"/>
        <v>0</v>
      </c>
      <c r="J195">
        <f t="shared" si="72"/>
        <v>0</v>
      </c>
      <c r="K195">
        <f t="shared" si="73"/>
        <v>0</v>
      </c>
      <c r="L195">
        <f t="shared" si="74"/>
        <v>0</v>
      </c>
      <c r="M195">
        <f t="shared" si="75"/>
        <v>0</v>
      </c>
      <c r="N195">
        <f t="shared" si="76"/>
        <v>0</v>
      </c>
      <c r="O195">
        <f t="shared" si="77"/>
        <v>0</v>
      </c>
      <c r="P195">
        <f t="shared" si="78"/>
        <v>0</v>
      </c>
      <c r="R195">
        <f t="shared" si="78"/>
        <v>0</v>
      </c>
      <c r="S195">
        <f t="shared" si="63"/>
        <v>0</v>
      </c>
      <c r="T195">
        <f t="shared" si="64"/>
        <v>0</v>
      </c>
      <c r="U195">
        <f t="shared" si="65"/>
        <v>0</v>
      </c>
      <c r="V195">
        <f t="shared" si="66"/>
        <v>0</v>
      </c>
      <c r="W195">
        <f t="shared" si="67"/>
        <v>0</v>
      </c>
      <c r="X195">
        <f t="shared" si="68"/>
        <v>0</v>
      </c>
      <c r="Y195">
        <f t="shared" si="69"/>
        <v>0</v>
      </c>
      <c r="Z195">
        <f t="shared" si="70"/>
        <v>0</v>
      </c>
    </row>
    <row r="196" spans="2:26" ht="12.75">
      <c r="B196" s="18">
        <f t="shared" si="83"/>
        <v>20</v>
      </c>
      <c r="C196" s="19">
        <f>C204+((C186-C204)/18)*8</f>
        <v>3.040111111111111</v>
      </c>
      <c r="E196" s="18">
        <f t="shared" si="84"/>
        <v>20</v>
      </c>
      <c r="F196" s="19">
        <f>F204+((F186-F204)/18)*8</f>
        <v>4.249555555555555</v>
      </c>
      <c r="H196">
        <f t="shared" si="71"/>
        <v>0</v>
      </c>
      <c r="I196">
        <f t="shared" si="71"/>
        <v>0</v>
      </c>
      <c r="J196">
        <f t="shared" si="72"/>
        <v>0</v>
      </c>
      <c r="K196">
        <f t="shared" si="73"/>
        <v>0</v>
      </c>
      <c r="L196">
        <f t="shared" si="74"/>
        <v>0</v>
      </c>
      <c r="M196">
        <f t="shared" si="75"/>
        <v>0</v>
      </c>
      <c r="N196">
        <f t="shared" si="76"/>
        <v>0</v>
      </c>
      <c r="O196">
        <f t="shared" si="77"/>
        <v>0</v>
      </c>
      <c r="P196">
        <f t="shared" si="78"/>
        <v>0</v>
      </c>
      <c r="R196">
        <f t="shared" si="78"/>
        <v>0</v>
      </c>
      <c r="S196">
        <f t="shared" si="63"/>
        <v>0</v>
      </c>
      <c r="T196">
        <f t="shared" si="64"/>
        <v>0</v>
      </c>
      <c r="U196">
        <f t="shared" si="65"/>
        <v>0</v>
      </c>
      <c r="V196">
        <f t="shared" si="66"/>
        <v>0</v>
      </c>
      <c r="W196">
        <f t="shared" si="67"/>
        <v>0</v>
      </c>
      <c r="X196">
        <f t="shared" si="68"/>
        <v>0</v>
      </c>
      <c r="Y196">
        <f t="shared" si="69"/>
        <v>0</v>
      </c>
      <c r="Z196">
        <f t="shared" si="70"/>
        <v>0</v>
      </c>
    </row>
    <row r="197" spans="2:26" ht="12.75">
      <c r="B197" s="18">
        <f t="shared" si="83"/>
        <v>21</v>
      </c>
      <c r="C197" s="19">
        <f>C204+((C186-C204)/18)*7</f>
        <v>3.006222222222222</v>
      </c>
      <c r="E197" s="18">
        <f t="shared" si="84"/>
        <v>21</v>
      </c>
      <c r="F197" s="19">
        <f>F204+((F186-F204)/18)*7</f>
        <v>4.1386111111111115</v>
      </c>
      <c r="H197">
        <f t="shared" si="71"/>
        <v>0</v>
      </c>
      <c r="I197">
        <f t="shared" si="71"/>
        <v>0</v>
      </c>
      <c r="J197">
        <f t="shared" si="72"/>
        <v>0</v>
      </c>
      <c r="K197">
        <f t="shared" si="73"/>
        <v>0</v>
      </c>
      <c r="L197">
        <f t="shared" si="74"/>
        <v>0</v>
      </c>
      <c r="M197">
        <f t="shared" si="75"/>
        <v>0</v>
      </c>
      <c r="N197">
        <f t="shared" si="76"/>
        <v>0</v>
      </c>
      <c r="O197">
        <f t="shared" si="77"/>
        <v>0</v>
      </c>
      <c r="P197">
        <f t="shared" si="78"/>
        <v>0</v>
      </c>
      <c r="R197">
        <f t="shared" si="78"/>
        <v>0</v>
      </c>
      <c r="S197">
        <f t="shared" si="63"/>
        <v>0</v>
      </c>
      <c r="T197">
        <f t="shared" si="64"/>
        <v>0</v>
      </c>
      <c r="U197">
        <f t="shared" si="65"/>
        <v>0</v>
      </c>
      <c r="V197">
        <f t="shared" si="66"/>
        <v>0</v>
      </c>
      <c r="W197">
        <f t="shared" si="67"/>
        <v>0</v>
      </c>
      <c r="X197">
        <f t="shared" si="68"/>
        <v>0</v>
      </c>
      <c r="Y197">
        <f t="shared" si="69"/>
        <v>0</v>
      </c>
      <c r="Z197">
        <f t="shared" si="70"/>
        <v>0</v>
      </c>
    </row>
    <row r="198" spans="2:26" ht="12.75">
      <c r="B198" s="18">
        <f t="shared" si="83"/>
        <v>22</v>
      </c>
      <c r="C198" s="19">
        <f>C204+((C186-C204)/18)*6</f>
        <v>2.9723333333333333</v>
      </c>
      <c r="E198" s="18">
        <f t="shared" si="84"/>
        <v>22</v>
      </c>
      <c r="F198" s="19">
        <f>F204+((F186-F204)/18)*6</f>
        <v>4.027666666666667</v>
      </c>
      <c r="H198">
        <f t="shared" si="71"/>
        <v>0</v>
      </c>
      <c r="I198">
        <f t="shared" si="71"/>
        <v>0</v>
      </c>
      <c r="J198">
        <f t="shared" si="72"/>
        <v>0</v>
      </c>
      <c r="K198">
        <f t="shared" si="73"/>
        <v>0</v>
      </c>
      <c r="L198">
        <f t="shared" si="74"/>
        <v>0</v>
      </c>
      <c r="M198">
        <f t="shared" si="75"/>
        <v>0</v>
      </c>
      <c r="N198">
        <f t="shared" si="76"/>
        <v>0</v>
      </c>
      <c r="O198">
        <f t="shared" si="77"/>
        <v>0</v>
      </c>
      <c r="P198">
        <f t="shared" si="78"/>
        <v>0</v>
      </c>
      <c r="R198">
        <f t="shared" si="78"/>
        <v>0</v>
      </c>
      <c r="S198">
        <f aca="true" t="shared" si="85" ref="S198:S261">IF(AND(S$4&gt;=$E198,S$4&lt;$E199),$F198,0)</f>
        <v>0</v>
      </c>
      <c r="T198">
        <f aca="true" t="shared" si="86" ref="T198:T261">IF(AND(T$4&gt;=$E198,T$4&lt;$E199),$F198,0)</f>
        <v>0</v>
      </c>
      <c r="U198">
        <f aca="true" t="shared" si="87" ref="U198:U261">IF(AND(U$4&gt;=$E198,U$4&lt;$E199),$F198,0)</f>
        <v>0</v>
      </c>
      <c r="V198">
        <f aca="true" t="shared" si="88" ref="V198:V261">IF(AND(V$4&gt;=$E198,V$4&lt;$E199),$F198,0)</f>
        <v>0</v>
      </c>
      <c r="W198">
        <f aca="true" t="shared" si="89" ref="W198:W261">IF(AND(W$4&gt;=$E198,W$4&lt;$E199),$F198,0)</f>
        <v>0</v>
      </c>
      <c r="X198">
        <f aca="true" t="shared" si="90" ref="X198:X261">IF(AND(X$4&gt;=$E198,X$4&lt;$E199),$F198,0)</f>
        <v>0</v>
      </c>
      <c r="Y198">
        <f aca="true" t="shared" si="91" ref="Y198:Y261">IF(AND(Y$4&gt;=$E198,Y$4&lt;$E199),$F198,0)</f>
        <v>0</v>
      </c>
      <c r="Z198">
        <f aca="true" t="shared" si="92" ref="Z198:Z261">IF(AND(Z$4&gt;=$E198,Z$4&lt;$E199),$F198,0)</f>
        <v>0</v>
      </c>
    </row>
    <row r="199" spans="2:26" ht="12.75">
      <c r="B199" s="18">
        <f t="shared" si="83"/>
        <v>23</v>
      </c>
      <c r="C199" s="19">
        <f>C204+((C186-C204)/18)*5</f>
        <v>2.9384444444444444</v>
      </c>
      <c r="E199" s="18">
        <f t="shared" si="84"/>
        <v>23</v>
      </c>
      <c r="F199" s="19">
        <f>F204+((F186-F204)/18)*5</f>
        <v>3.9167222222222224</v>
      </c>
      <c r="H199">
        <f aca="true" t="shared" si="93" ref="H199:I262">IF(AND(H$4&gt;=$E199,H$4&lt;$E200),$F199,0)</f>
        <v>0</v>
      </c>
      <c r="I199">
        <f t="shared" si="93"/>
        <v>0</v>
      </c>
      <c r="J199">
        <f t="shared" si="72"/>
        <v>0</v>
      </c>
      <c r="K199">
        <f t="shared" si="73"/>
        <v>0</v>
      </c>
      <c r="L199">
        <f t="shared" si="74"/>
        <v>0</v>
      </c>
      <c r="M199">
        <f t="shared" si="75"/>
        <v>0</v>
      </c>
      <c r="N199">
        <f t="shared" si="76"/>
        <v>0</v>
      </c>
      <c r="O199">
        <f t="shared" si="77"/>
        <v>0</v>
      </c>
      <c r="P199">
        <f t="shared" si="78"/>
        <v>0</v>
      </c>
      <c r="R199">
        <f t="shared" si="78"/>
        <v>0</v>
      </c>
      <c r="S199">
        <f t="shared" si="85"/>
        <v>0</v>
      </c>
      <c r="T199">
        <f t="shared" si="86"/>
        <v>0</v>
      </c>
      <c r="U199">
        <f t="shared" si="87"/>
        <v>0</v>
      </c>
      <c r="V199">
        <f t="shared" si="88"/>
        <v>0</v>
      </c>
      <c r="W199">
        <f t="shared" si="89"/>
        <v>0</v>
      </c>
      <c r="X199">
        <f t="shared" si="90"/>
        <v>0</v>
      </c>
      <c r="Y199">
        <f t="shared" si="91"/>
        <v>0</v>
      </c>
      <c r="Z199">
        <f t="shared" si="92"/>
        <v>0</v>
      </c>
    </row>
    <row r="200" spans="2:26" ht="12.75">
      <c r="B200" s="18">
        <f t="shared" si="83"/>
        <v>24</v>
      </c>
      <c r="C200" s="19">
        <f>C204+((C186-C204)/18)*4</f>
        <v>2.9045555555555556</v>
      </c>
      <c r="E200" s="18">
        <f t="shared" si="84"/>
        <v>24</v>
      </c>
      <c r="F200" s="19">
        <f>F204+((F186-F204)/18)*4</f>
        <v>3.8057777777777777</v>
      </c>
      <c r="H200">
        <f t="shared" si="93"/>
        <v>0</v>
      </c>
      <c r="I200">
        <f t="shared" si="93"/>
        <v>0</v>
      </c>
      <c r="J200">
        <f t="shared" si="72"/>
        <v>0</v>
      </c>
      <c r="K200">
        <f t="shared" si="73"/>
        <v>0</v>
      </c>
      <c r="L200">
        <f t="shared" si="74"/>
        <v>0</v>
      </c>
      <c r="M200">
        <f t="shared" si="75"/>
        <v>0</v>
      </c>
      <c r="N200">
        <f t="shared" si="76"/>
        <v>0</v>
      </c>
      <c r="O200">
        <f t="shared" si="77"/>
        <v>0</v>
      </c>
      <c r="P200">
        <f t="shared" si="78"/>
        <v>0</v>
      </c>
      <c r="R200">
        <f t="shared" si="78"/>
        <v>0</v>
      </c>
      <c r="S200">
        <f t="shared" si="85"/>
        <v>0</v>
      </c>
      <c r="T200">
        <f t="shared" si="86"/>
        <v>0</v>
      </c>
      <c r="U200">
        <f t="shared" si="87"/>
        <v>0</v>
      </c>
      <c r="V200">
        <f t="shared" si="88"/>
        <v>0</v>
      </c>
      <c r="W200">
        <f t="shared" si="89"/>
        <v>0</v>
      </c>
      <c r="X200">
        <f t="shared" si="90"/>
        <v>0</v>
      </c>
      <c r="Y200">
        <f t="shared" si="91"/>
        <v>0</v>
      </c>
      <c r="Z200">
        <f t="shared" si="92"/>
        <v>0</v>
      </c>
    </row>
    <row r="201" spans="2:26" ht="12.75">
      <c r="B201" s="18">
        <f t="shared" si="83"/>
        <v>25</v>
      </c>
      <c r="C201" s="19">
        <f>C204+((C186-C204)/18)*3</f>
        <v>2.8706666666666667</v>
      </c>
      <c r="E201" s="18">
        <f t="shared" si="84"/>
        <v>25</v>
      </c>
      <c r="F201" s="19">
        <f>F204+((F186-F204)/18)*3</f>
        <v>3.6948333333333334</v>
      </c>
      <c r="H201">
        <f t="shared" si="93"/>
        <v>0</v>
      </c>
      <c r="I201">
        <f t="shared" si="93"/>
        <v>0</v>
      </c>
      <c r="J201">
        <f t="shared" si="72"/>
        <v>0</v>
      </c>
      <c r="K201">
        <f t="shared" si="73"/>
        <v>0</v>
      </c>
      <c r="L201">
        <f t="shared" si="74"/>
        <v>0</v>
      </c>
      <c r="M201">
        <f t="shared" si="75"/>
        <v>0</v>
      </c>
      <c r="N201">
        <f t="shared" si="76"/>
        <v>0</v>
      </c>
      <c r="O201">
        <f t="shared" si="77"/>
        <v>0</v>
      </c>
      <c r="P201">
        <f t="shared" si="78"/>
        <v>0</v>
      </c>
      <c r="R201">
        <f t="shared" si="78"/>
        <v>0</v>
      </c>
      <c r="S201">
        <f t="shared" si="85"/>
        <v>0</v>
      </c>
      <c r="T201">
        <f t="shared" si="86"/>
        <v>0</v>
      </c>
      <c r="U201">
        <f t="shared" si="87"/>
        <v>0</v>
      </c>
      <c r="V201">
        <f t="shared" si="88"/>
        <v>0</v>
      </c>
      <c r="W201">
        <f t="shared" si="89"/>
        <v>0</v>
      </c>
      <c r="X201">
        <f t="shared" si="90"/>
        <v>0</v>
      </c>
      <c r="Y201">
        <f t="shared" si="91"/>
        <v>0</v>
      </c>
      <c r="Z201">
        <f t="shared" si="92"/>
        <v>0</v>
      </c>
    </row>
    <row r="202" spans="2:26" ht="12.75">
      <c r="B202" s="18">
        <f t="shared" si="83"/>
        <v>26</v>
      </c>
      <c r="C202" s="19">
        <f>C204+((C186-C204)/18)*2</f>
        <v>2.836777777777778</v>
      </c>
      <c r="E202" s="18">
        <f t="shared" si="84"/>
        <v>26</v>
      </c>
      <c r="F202" s="19">
        <f>F204+((F186-F204)/18)*2</f>
        <v>3.583888888888889</v>
      </c>
      <c r="H202">
        <f t="shared" si="93"/>
        <v>0</v>
      </c>
      <c r="I202">
        <f t="shared" si="93"/>
        <v>0</v>
      </c>
      <c r="J202">
        <f t="shared" si="72"/>
        <v>0</v>
      </c>
      <c r="K202">
        <f t="shared" si="73"/>
        <v>0</v>
      </c>
      <c r="L202">
        <f t="shared" si="74"/>
        <v>0</v>
      </c>
      <c r="M202">
        <f t="shared" si="75"/>
        <v>0</v>
      </c>
      <c r="N202">
        <f t="shared" si="76"/>
        <v>0</v>
      </c>
      <c r="O202">
        <f t="shared" si="77"/>
        <v>0</v>
      </c>
      <c r="P202">
        <f t="shared" si="78"/>
        <v>0</v>
      </c>
      <c r="R202">
        <f t="shared" si="78"/>
        <v>0</v>
      </c>
      <c r="S202">
        <f t="shared" si="85"/>
        <v>0</v>
      </c>
      <c r="T202">
        <f t="shared" si="86"/>
        <v>0</v>
      </c>
      <c r="U202">
        <f t="shared" si="87"/>
        <v>0</v>
      </c>
      <c r="V202">
        <f t="shared" si="88"/>
        <v>0</v>
      </c>
      <c r="W202">
        <f t="shared" si="89"/>
        <v>0</v>
      </c>
      <c r="X202">
        <f t="shared" si="90"/>
        <v>0</v>
      </c>
      <c r="Y202">
        <f t="shared" si="91"/>
        <v>0</v>
      </c>
      <c r="Z202">
        <f t="shared" si="92"/>
        <v>0</v>
      </c>
    </row>
    <row r="203" spans="2:26" ht="12.75">
      <c r="B203" s="18">
        <f t="shared" si="83"/>
        <v>27</v>
      </c>
      <c r="C203" s="19">
        <f>C204+((C186-C204)/18)*1</f>
        <v>2.802888888888889</v>
      </c>
      <c r="E203" s="18">
        <f t="shared" si="84"/>
        <v>27</v>
      </c>
      <c r="F203" s="19">
        <f>F204+((F186-F204)/18)*1</f>
        <v>3.4729444444444444</v>
      </c>
      <c r="H203">
        <f t="shared" si="93"/>
        <v>0</v>
      </c>
      <c r="I203">
        <f t="shared" si="93"/>
        <v>0</v>
      </c>
      <c r="J203">
        <f t="shared" si="72"/>
        <v>0</v>
      </c>
      <c r="K203">
        <f t="shared" si="73"/>
        <v>0</v>
      </c>
      <c r="L203">
        <f t="shared" si="74"/>
        <v>0</v>
      </c>
      <c r="M203">
        <f t="shared" si="75"/>
        <v>0</v>
      </c>
      <c r="N203">
        <f t="shared" si="76"/>
        <v>0</v>
      </c>
      <c r="O203">
        <f t="shared" si="77"/>
        <v>0</v>
      </c>
      <c r="P203">
        <f t="shared" si="78"/>
        <v>0</v>
      </c>
      <c r="R203">
        <f t="shared" si="78"/>
        <v>0</v>
      </c>
      <c r="S203">
        <f t="shared" si="85"/>
        <v>0</v>
      </c>
      <c r="T203">
        <f t="shared" si="86"/>
        <v>0</v>
      </c>
      <c r="U203">
        <f t="shared" si="87"/>
        <v>0</v>
      </c>
      <c r="V203">
        <f t="shared" si="88"/>
        <v>0</v>
      </c>
      <c r="W203">
        <f t="shared" si="89"/>
        <v>0</v>
      </c>
      <c r="X203">
        <f t="shared" si="90"/>
        <v>0</v>
      </c>
      <c r="Y203">
        <f t="shared" si="91"/>
        <v>0</v>
      </c>
      <c r="Z203">
        <f t="shared" si="92"/>
        <v>0</v>
      </c>
    </row>
    <row r="204" spans="2:26" ht="12.75">
      <c r="B204" s="18">
        <f>B114*10</f>
        <v>28.000000000000004</v>
      </c>
      <c r="C204" s="19">
        <v>2.769</v>
      </c>
      <c r="E204" s="18">
        <f>E114*10</f>
        <v>28.000000000000004</v>
      </c>
      <c r="F204" s="19">
        <v>3.362</v>
      </c>
      <c r="H204">
        <f t="shared" si="93"/>
        <v>0</v>
      </c>
      <c r="I204">
        <f t="shared" si="93"/>
        <v>0</v>
      </c>
      <c r="J204">
        <f t="shared" si="72"/>
        <v>0</v>
      </c>
      <c r="K204">
        <f t="shared" si="73"/>
        <v>0</v>
      </c>
      <c r="L204">
        <f t="shared" si="74"/>
        <v>0</v>
      </c>
      <c r="M204">
        <f t="shared" si="75"/>
        <v>0</v>
      </c>
      <c r="N204">
        <f t="shared" si="76"/>
        <v>0</v>
      </c>
      <c r="O204">
        <f t="shared" si="77"/>
        <v>0</v>
      </c>
      <c r="P204">
        <f t="shared" si="78"/>
        <v>0</v>
      </c>
      <c r="R204">
        <f t="shared" si="78"/>
        <v>0</v>
      </c>
      <c r="S204">
        <f t="shared" si="85"/>
        <v>0</v>
      </c>
      <c r="T204">
        <f t="shared" si="86"/>
        <v>0</v>
      </c>
      <c r="U204">
        <f t="shared" si="87"/>
        <v>0</v>
      </c>
      <c r="V204">
        <f t="shared" si="88"/>
        <v>0</v>
      </c>
      <c r="W204">
        <f t="shared" si="89"/>
        <v>0</v>
      </c>
      <c r="X204">
        <f t="shared" si="90"/>
        <v>0</v>
      </c>
      <c r="Y204">
        <f t="shared" si="91"/>
        <v>0</v>
      </c>
      <c r="Z204">
        <f t="shared" si="92"/>
        <v>0</v>
      </c>
    </row>
    <row r="205" spans="2:26" ht="12.75">
      <c r="B205" s="18">
        <f aca="true" t="shared" si="94" ref="B205:B221">B204+1</f>
        <v>29.000000000000004</v>
      </c>
      <c r="C205" s="19">
        <f>C222+((C204-C222)/18)*17</f>
        <v>2.7665555555555557</v>
      </c>
      <c r="E205" s="18">
        <f aca="true" t="shared" si="95" ref="E205:E221">E204+1</f>
        <v>29.000000000000004</v>
      </c>
      <c r="F205" s="19">
        <f>F222+((F204-F222)/18)*17</f>
        <v>3.326277777777778</v>
      </c>
      <c r="H205">
        <f t="shared" si="93"/>
        <v>3.326277777777778</v>
      </c>
      <c r="I205">
        <f t="shared" si="93"/>
        <v>0</v>
      </c>
      <c r="J205">
        <f t="shared" si="72"/>
        <v>0</v>
      </c>
      <c r="K205">
        <f t="shared" si="73"/>
        <v>0</v>
      </c>
      <c r="L205">
        <f t="shared" si="74"/>
        <v>0</v>
      </c>
      <c r="M205">
        <f t="shared" si="75"/>
        <v>0</v>
      </c>
      <c r="N205">
        <f t="shared" si="76"/>
        <v>0</v>
      </c>
      <c r="O205">
        <f t="shared" si="77"/>
        <v>0</v>
      </c>
      <c r="P205">
        <f t="shared" si="78"/>
        <v>0</v>
      </c>
      <c r="R205">
        <f t="shared" si="78"/>
        <v>0</v>
      </c>
      <c r="S205">
        <f t="shared" si="85"/>
        <v>0</v>
      </c>
      <c r="T205">
        <f t="shared" si="86"/>
        <v>0</v>
      </c>
      <c r="U205">
        <f t="shared" si="87"/>
        <v>0</v>
      </c>
      <c r="V205">
        <f t="shared" si="88"/>
        <v>0</v>
      </c>
      <c r="W205">
        <f t="shared" si="89"/>
        <v>0</v>
      </c>
      <c r="X205">
        <f t="shared" si="90"/>
        <v>0</v>
      </c>
      <c r="Y205">
        <f t="shared" si="91"/>
        <v>0</v>
      </c>
      <c r="Z205">
        <f t="shared" si="92"/>
        <v>0</v>
      </c>
    </row>
    <row r="206" spans="2:26" ht="12.75">
      <c r="B206" s="18">
        <f t="shared" si="94"/>
        <v>30.000000000000004</v>
      </c>
      <c r="C206" s="19">
        <f>C222+((C204-C222)/18)*16</f>
        <v>2.764111111111111</v>
      </c>
      <c r="E206" s="18">
        <f t="shared" si="95"/>
        <v>30.000000000000004</v>
      </c>
      <c r="F206" s="19">
        <f>F222+((F204-F222)/18)*16</f>
        <v>3.2905555555555557</v>
      </c>
      <c r="H206">
        <f t="shared" si="93"/>
        <v>0</v>
      </c>
      <c r="I206">
        <f t="shared" si="93"/>
        <v>0</v>
      </c>
      <c r="J206">
        <f t="shared" si="72"/>
        <v>0</v>
      </c>
      <c r="K206">
        <f t="shared" si="73"/>
        <v>0</v>
      </c>
      <c r="L206">
        <f t="shared" si="74"/>
        <v>0</v>
      </c>
      <c r="M206">
        <f t="shared" si="75"/>
        <v>0</v>
      </c>
      <c r="N206">
        <f t="shared" si="76"/>
        <v>0</v>
      </c>
      <c r="O206">
        <f t="shared" si="77"/>
        <v>0</v>
      </c>
      <c r="P206">
        <f t="shared" si="78"/>
        <v>0</v>
      </c>
      <c r="R206">
        <f t="shared" si="78"/>
        <v>0</v>
      </c>
      <c r="S206">
        <f t="shared" si="85"/>
        <v>0</v>
      </c>
      <c r="T206">
        <f t="shared" si="86"/>
        <v>0</v>
      </c>
      <c r="U206">
        <f t="shared" si="87"/>
        <v>0</v>
      </c>
      <c r="V206">
        <f t="shared" si="88"/>
        <v>0</v>
      </c>
      <c r="W206">
        <f t="shared" si="89"/>
        <v>0</v>
      </c>
      <c r="X206">
        <f t="shared" si="90"/>
        <v>0</v>
      </c>
      <c r="Y206">
        <f t="shared" si="91"/>
        <v>0</v>
      </c>
      <c r="Z206">
        <f t="shared" si="92"/>
        <v>0</v>
      </c>
    </row>
    <row r="207" spans="2:26" ht="12.75">
      <c r="B207" s="18">
        <f t="shared" si="94"/>
        <v>31.000000000000004</v>
      </c>
      <c r="C207" s="19">
        <f>C222+((C204-C222)/18)*15</f>
        <v>2.7616666666666667</v>
      </c>
      <c r="E207" s="18">
        <f t="shared" si="95"/>
        <v>31.000000000000004</v>
      </c>
      <c r="F207" s="19">
        <f>F222+((F204-F222)/18)*15</f>
        <v>3.2548333333333335</v>
      </c>
      <c r="H207">
        <f t="shared" si="93"/>
        <v>0</v>
      </c>
      <c r="I207">
        <f t="shared" si="93"/>
        <v>0</v>
      </c>
      <c r="J207">
        <f t="shared" si="72"/>
        <v>0</v>
      </c>
      <c r="K207">
        <f t="shared" si="73"/>
        <v>0</v>
      </c>
      <c r="L207">
        <f t="shared" si="74"/>
        <v>0</v>
      </c>
      <c r="M207">
        <f t="shared" si="75"/>
        <v>0</v>
      </c>
      <c r="N207">
        <f t="shared" si="76"/>
        <v>0</v>
      </c>
      <c r="O207">
        <f t="shared" si="77"/>
        <v>0</v>
      </c>
      <c r="P207">
        <f t="shared" si="78"/>
        <v>0</v>
      </c>
      <c r="R207">
        <f t="shared" si="78"/>
        <v>0</v>
      </c>
      <c r="S207">
        <f t="shared" si="85"/>
        <v>0</v>
      </c>
      <c r="T207">
        <f t="shared" si="86"/>
        <v>0</v>
      </c>
      <c r="U207">
        <f t="shared" si="87"/>
        <v>0</v>
      </c>
      <c r="V207">
        <f t="shared" si="88"/>
        <v>0</v>
      </c>
      <c r="W207">
        <f t="shared" si="89"/>
        <v>0</v>
      </c>
      <c r="X207">
        <f t="shared" si="90"/>
        <v>0</v>
      </c>
      <c r="Y207">
        <f t="shared" si="91"/>
        <v>0</v>
      </c>
      <c r="Z207">
        <f t="shared" si="92"/>
        <v>0</v>
      </c>
    </row>
    <row r="208" spans="2:26" ht="12.75">
      <c r="B208" s="18">
        <f t="shared" si="94"/>
        <v>32</v>
      </c>
      <c r="C208" s="19">
        <f>C222+((C204-C222)/18)*14</f>
        <v>2.7592222222222222</v>
      </c>
      <c r="E208" s="18">
        <f t="shared" si="95"/>
        <v>32</v>
      </c>
      <c r="F208" s="19">
        <f>F222+((F204-F222)/18)*14</f>
        <v>3.2191111111111113</v>
      </c>
      <c r="H208">
        <f t="shared" si="93"/>
        <v>0</v>
      </c>
      <c r="I208">
        <f t="shared" si="93"/>
        <v>0</v>
      </c>
      <c r="J208">
        <f t="shared" si="72"/>
        <v>0</v>
      </c>
      <c r="K208">
        <f t="shared" si="73"/>
        <v>0</v>
      </c>
      <c r="L208">
        <f t="shared" si="74"/>
        <v>0</v>
      </c>
      <c r="M208">
        <f t="shared" si="75"/>
        <v>0</v>
      </c>
      <c r="N208">
        <f t="shared" si="76"/>
        <v>0</v>
      </c>
      <c r="O208">
        <f t="shared" si="77"/>
        <v>0</v>
      </c>
      <c r="P208">
        <f t="shared" si="78"/>
        <v>0</v>
      </c>
      <c r="R208">
        <f t="shared" si="78"/>
        <v>0</v>
      </c>
      <c r="S208">
        <f t="shared" si="85"/>
        <v>0</v>
      </c>
      <c r="T208">
        <f t="shared" si="86"/>
        <v>0</v>
      </c>
      <c r="U208">
        <f t="shared" si="87"/>
        <v>0</v>
      </c>
      <c r="V208">
        <f t="shared" si="88"/>
        <v>0</v>
      </c>
      <c r="W208">
        <f t="shared" si="89"/>
        <v>0</v>
      </c>
      <c r="X208">
        <f t="shared" si="90"/>
        <v>0</v>
      </c>
      <c r="Y208">
        <f t="shared" si="91"/>
        <v>0</v>
      </c>
      <c r="Z208">
        <f t="shared" si="92"/>
        <v>0</v>
      </c>
    </row>
    <row r="209" spans="2:26" ht="12.75">
      <c r="B209" s="18">
        <f t="shared" si="94"/>
        <v>33</v>
      </c>
      <c r="C209" s="19">
        <f>C222+((C204-C222)/18)*13</f>
        <v>2.7567777777777778</v>
      </c>
      <c r="E209" s="18">
        <f t="shared" si="95"/>
        <v>33</v>
      </c>
      <c r="F209" s="19">
        <f>F222+((F204-F222)/18)*13</f>
        <v>3.183388888888889</v>
      </c>
      <c r="H209">
        <f t="shared" si="93"/>
        <v>0</v>
      </c>
      <c r="I209">
        <f t="shared" si="93"/>
        <v>0</v>
      </c>
      <c r="J209">
        <f t="shared" si="72"/>
        <v>0</v>
      </c>
      <c r="K209">
        <f t="shared" si="73"/>
        <v>0</v>
      </c>
      <c r="L209">
        <f t="shared" si="74"/>
        <v>0</v>
      </c>
      <c r="M209">
        <f t="shared" si="75"/>
        <v>0</v>
      </c>
      <c r="N209">
        <f t="shared" si="76"/>
        <v>0</v>
      </c>
      <c r="O209">
        <f t="shared" si="77"/>
        <v>0</v>
      </c>
      <c r="P209">
        <f t="shared" si="78"/>
        <v>0</v>
      </c>
      <c r="R209">
        <f t="shared" si="78"/>
        <v>0</v>
      </c>
      <c r="S209">
        <f t="shared" si="85"/>
        <v>0</v>
      </c>
      <c r="T209">
        <f t="shared" si="86"/>
        <v>0</v>
      </c>
      <c r="U209">
        <f t="shared" si="87"/>
        <v>0</v>
      </c>
      <c r="V209">
        <f t="shared" si="88"/>
        <v>0</v>
      </c>
      <c r="W209">
        <f t="shared" si="89"/>
        <v>0</v>
      </c>
      <c r="X209">
        <f t="shared" si="90"/>
        <v>0</v>
      </c>
      <c r="Y209">
        <f t="shared" si="91"/>
        <v>0</v>
      </c>
      <c r="Z209">
        <f t="shared" si="92"/>
        <v>0</v>
      </c>
    </row>
    <row r="210" spans="2:26" ht="12.75">
      <c r="B210" s="18">
        <f t="shared" si="94"/>
        <v>34</v>
      </c>
      <c r="C210" s="19">
        <f>C222+((C204-C222)/18)*12</f>
        <v>2.7543333333333333</v>
      </c>
      <c r="E210" s="18">
        <f t="shared" si="95"/>
        <v>34</v>
      </c>
      <c r="F210" s="19">
        <f>F222+((F204-F222)/18)*12</f>
        <v>3.147666666666667</v>
      </c>
      <c r="H210">
        <f t="shared" si="93"/>
        <v>0</v>
      </c>
      <c r="I210">
        <f t="shared" si="93"/>
        <v>0</v>
      </c>
      <c r="J210">
        <f t="shared" si="72"/>
        <v>0</v>
      </c>
      <c r="K210">
        <f t="shared" si="73"/>
        <v>0</v>
      </c>
      <c r="L210">
        <f t="shared" si="74"/>
        <v>0</v>
      </c>
      <c r="M210">
        <f t="shared" si="75"/>
        <v>0</v>
      </c>
      <c r="N210">
        <f t="shared" si="76"/>
        <v>0</v>
      </c>
      <c r="O210">
        <f t="shared" si="77"/>
        <v>0</v>
      </c>
      <c r="P210">
        <f t="shared" si="78"/>
        <v>0</v>
      </c>
      <c r="R210">
        <f t="shared" si="78"/>
        <v>0</v>
      </c>
      <c r="S210">
        <f t="shared" si="85"/>
        <v>0</v>
      </c>
      <c r="T210">
        <f t="shared" si="86"/>
        <v>0</v>
      </c>
      <c r="U210">
        <f t="shared" si="87"/>
        <v>0</v>
      </c>
      <c r="V210">
        <f t="shared" si="88"/>
        <v>0</v>
      </c>
      <c r="W210">
        <f t="shared" si="89"/>
        <v>0</v>
      </c>
      <c r="X210">
        <f t="shared" si="90"/>
        <v>0</v>
      </c>
      <c r="Y210">
        <f t="shared" si="91"/>
        <v>0</v>
      </c>
      <c r="Z210">
        <f t="shared" si="92"/>
        <v>0</v>
      </c>
    </row>
    <row r="211" spans="2:26" ht="12.75">
      <c r="B211" s="18">
        <f t="shared" si="94"/>
        <v>35</v>
      </c>
      <c r="C211" s="19">
        <f>C222+((C204-C222)/18)*11</f>
        <v>2.751888888888889</v>
      </c>
      <c r="E211" s="18">
        <f t="shared" si="95"/>
        <v>35</v>
      </c>
      <c r="F211" s="19">
        <f>F222+((F204-F222)/18)*11</f>
        <v>3.1119444444444446</v>
      </c>
      <c r="H211">
        <f t="shared" si="93"/>
        <v>0</v>
      </c>
      <c r="I211">
        <f t="shared" si="93"/>
        <v>0</v>
      </c>
      <c r="J211">
        <f t="shared" si="72"/>
        <v>0</v>
      </c>
      <c r="K211">
        <f t="shared" si="73"/>
        <v>0</v>
      </c>
      <c r="L211">
        <f t="shared" si="74"/>
        <v>0</v>
      </c>
      <c r="M211">
        <f t="shared" si="75"/>
        <v>0</v>
      </c>
      <c r="N211">
        <f t="shared" si="76"/>
        <v>0</v>
      </c>
      <c r="O211">
        <f t="shared" si="77"/>
        <v>0</v>
      </c>
      <c r="P211">
        <f t="shared" si="78"/>
        <v>0</v>
      </c>
      <c r="R211">
        <f t="shared" si="78"/>
        <v>0</v>
      </c>
      <c r="S211">
        <f t="shared" si="85"/>
        <v>0</v>
      </c>
      <c r="T211">
        <f t="shared" si="86"/>
        <v>0</v>
      </c>
      <c r="U211">
        <f t="shared" si="87"/>
        <v>0</v>
      </c>
      <c r="V211">
        <f t="shared" si="88"/>
        <v>0</v>
      </c>
      <c r="W211">
        <f t="shared" si="89"/>
        <v>0</v>
      </c>
      <c r="X211">
        <f t="shared" si="90"/>
        <v>0</v>
      </c>
      <c r="Y211">
        <f t="shared" si="91"/>
        <v>0</v>
      </c>
      <c r="Z211">
        <f t="shared" si="92"/>
        <v>0</v>
      </c>
    </row>
    <row r="212" spans="2:26" ht="12.75">
      <c r="B212" s="18">
        <f t="shared" si="94"/>
        <v>36</v>
      </c>
      <c r="C212" s="19">
        <f>C222+((C204-C222)/18)*10</f>
        <v>2.7494444444444444</v>
      </c>
      <c r="E212" s="18">
        <f t="shared" si="95"/>
        <v>36</v>
      </c>
      <c r="F212" s="19">
        <f>F222+((F204-F222)/18)*10</f>
        <v>3.0762222222222224</v>
      </c>
      <c r="H212">
        <f t="shared" si="93"/>
        <v>0</v>
      </c>
      <c r="I212">
        <f t="shared" si="93"/>
        <v>0</v>
      </c>
      <c r="J212">
        <f t="shared" si="72"/>
        <v>0</v>
      </c>
      <c r="K212">
        <f t="shared" si="73"/>
        <v>0</v>
      </c>
      <c r="L212">
        <f t="shared" si="74"/>
        <v>0</v>
      </c>
      <c r="M212">
        <f t="shared" si="75"/>
        <v>0</v>
      </c>
      <c r="N212">
        <f t="shared" si="76"/>
        <v>0</v>
      </c>
      <c r="O212">
        <f t="shared" si="77"/>
        <v>0</v>
      </c>
      <c r="P212">
        <f t="shared" si="78"/>
        <v>0</v>
      </c>
      <c r="R212">
        <f t="shared" si="78"/>
        <v>0</v>
      </c>
      <c r="S212">
        <f t="shared" si="85"/>
        <v>0</v>
      </c>
      <c r="T212">
        <f t="shared" si="86"/>
        <v>0</v>
      </c>
      <c r="U212">
        <f t="shared" si="87"/>
        <v>0</v>
      </c>
      <c r="V212">
        <f t="shared" si="88"/>
        <v>0</v>
      </c>
      <c r="W212">
        <f t="shared" si="89"/>
        <v>0</v>
      </c>
      <c r="X212">
        <f t="shared" si="90"/>
        <v>0</v>
      </c>
      <c r="Y212">
        <f t="shared" si="91"/>
        <v>0</v>
      </c>
      <c r="Z212">
        <f t="shared" si="92"/>
        <v>0</v>
      </c>
    </row>
    <row r="213" spans="2:26" ht="12.75">
      <c r="B213" s="18">
        <f t="shared" si="94"/>
        <v>37</v>
      </c>
      <c r="C213" s="19">
        <f>C222+((C204-C222)/18)*9</f>
        <v>2.747</v>
      </c>
      <c r="E213" s="18">
        <f t="shared" si="95"/>
        <v>37</v>
      </c>
      <c r="F213" s="19">
        <f>F222+((F204-F222)/18)*9</f>
        <v>3.0404999999999998</v>
      </c>
      <c r="H213">
        <f t="shared" si="93"/>
        <v>0</v>
      </c>
      <c r="I213">
        <f t="shared" si="93"/>
        <v>0</v>
      </c>
      <c r="J213">
        <f t="shared" si="72"/>
        <v>0</v>
      </c>
      <c r="K213">
        <f t="shared" si="73"/>
        <v>0</v>
      </c>
      <c r="L213">
        <f t="shared" si="74"/>
        <v>0</v>
      </c>
      <c r="M213">
        <f t="shared" si="75"/>
        <v>0</v>
      </c>
      <c r="N213">
        <f t="shared" si="76"/>
        <v>0</v>
      </c>
      <c r="O213">
        <f t="shared" si="77"/>
        <v>0</v>
      </c>
      <c r="P213">
        <f t="shared" si="78"/>
        <v>0</v>
      </c>
      <c r="R213">
        <f t="shared" si="78"/>
        <v>0</v>
      </c>
      <c r="S213">
        <f t="shared" si="85"/>
        <v>0</v>
      </c>
      <c r="T213">
        <f t="shared" si="86"/>
        <v>0</v>
      </c>
      <c r="U213">
        <f t="shared" si="87"/>
        <v>0</v>
      </c>
      <c r="V213">
        <f t="shared" si="88"/>
        <v>0</v>
      </c>
      <c r="W213">
        <f t="shared" si="89"/>
        <v>0</v>
      </c>
      <c r="X213">
        <f t="shared" si="90"/>
        <v>0</v>
      </c>
      <c r="Y213">
        <f t="shared" si="91"/>
        <v>0</v>
      </c>
      <c r="Z213">
        <f t="shared" si="92"/>
        <v>0</v>
      </c>
    </row>
    <row r="214" spans="2:26" ht="12.75">
      <c r="B214" s="18">
        <f t="shared" si="94"/>
        <v>38</v>
      </c>
      <c r="C214" s="19">
        <f>C222+((C204-C222)/18)*8</f>
        <v>2.744555555555556</v>
      </c>
      <c r="E214" s="18">
        <f t="shared" si="95"/>
        <v>38</v>
      </c>
      <c r="F214" s="19">
        <f>F222+((F204-F222)/18)*8</f>
        <v>3.004777777777778</v>
      </c>
      <c r="H214">
        <f t="shared" si="93"/>
        <v>0</v>
      </c>
      <c r="I214">
        <f t="shared" si="93"/>
        <v>3.004777777777778</v>
      </c>
      <c r="J214">
        <f aca="true" t="shared" si="96" ref="J214:J277">IF(AND(J$4&gt;=$E214,J$4&lt;$E215),$F214,0)</f>
        <v>0</v>
      </c>
      <c r="K214">
        <f aca="true" t="shared" si="97" ref="K214:K277">IF(AND(K$4&gt;=$E214,K$4&lt;$E215),$F214,0)</f>
        <v>0</v>
      </c>
      <c r="L214">
        <f aca="true" t="shared" si="98" ref="L214:L277">IF(AND(L$4&gt;=$E214,L$4&lt;$E215),$F214,0)</f>
        <v>0</v>
      </c>
      <c r="M214">
        <f aca="true" t="shared" si="99" ref="M214:M277">IF(AND(M$4&gt;=$E214,M$4&lt;$E215),$F214,0)</f>
        <v>0</v>
      </c>
      <c r="N214">
        <f aca="true" t="shared" si="100" ref="N214:N277">IF(AND(N$4&gt;=$E214,N$4&lt;$E215),$F214,0)</f>
        <v>0</v>
      </c>
      <c r="O214">
        <f aca="true" t="shared" si="101" ref="O214:O277">IF(AND(O$4&gt;=$E214,O$4&lt;$E215),$F214,0)</f>
        <v>0</v>
      </c>
      <c r="P214">
        <f aca="true" t="shared" si="102" ref="P214:R277">IF(AND(P$4&gt;=$E214,P$4&lt;$E215),$F214,0)</f>
        <v>0</v>
      </c>
      <c r="R214">
        <f t="shared" si="102"/>
        <v>0</v>
      </c>
      <c r="S214">
        <f t="shared" si="85"/>
        <v>0</v>
      </c>
      <c r="T214">
        <f t="shared" si="86"/>
        <v>0</v>
      </c>
      <c r="U214">
        <f t="shared" si="87"/>
        <v>0</v>
      </c>
      <c r="V214">
        <f t="shared" si="88"/>
        <v>0</v>
      </c>
      <c r="W214">
        <f t="shared" si="89"/>
        <v>0</v>
      </c>
      <c r="X214">
        <f t="shared" si="90"/>
        <v>0</v>
      </c>
      <c r="Y214">
        <f t="shared" si="91"/>
        <v>0</v>
      </c>
      <c r="Z214">
        <f t="shared" si="92"/>
        <v>0</v>
      </c>
    </row>
    <row r="215" spans="2:26" ht="12.75">
      <c r="B215" s="18">
        <f t="shared" si="94"/>
        <v>39</v>
      </c>
      <c r="C215" s="19">
        <f>C222+((C204-C222)/18)*7</f>
        <v>2.7421111111111114</v>
      </c>
      <c r="E215" s="18">
        <f t="shared" si="95"/>
        <v>39</v>
      </c>
      <c r="F215" s="19">
        <f>F222+((F204-F222)/18)*7</f>
        <v>2.9690555555555553</v>
      </c>
      <c r="H215">
        <f t="shared" si="93"/>
        <v>0</v>
      </c>
      <c r="I215">
        <f t="shared" si="93"/>
        <v>0</v>
      </c>
      <c r="J215">
        <f t="shared" si="96"/>
        <v>0</v>
      </c>
      <c r="K215">
        <f t="shared" si="97"/>
        <v>0</v>
      </c>
      <c r="L215">
        <f t="shared" si="98"/>
        <v>0</v>
      </c>
      <c r="M215">
        <f t="shared" si="99"/>
        <v>0</v>
      </c>
      <c r="N215">
        <f t="shared" si="100"/>
        <v>0</v>
      </c>
      <c r="O215">
        <f t="shared" si="101"/>
        <v>0</v>
      </c>
      <c r="P215">
        <f t="shared" si="102"/>
        <v>0</v>
      </c>
      <c r="R215">
        <f t="shared" si="102"/>
        <v>2.9690555555555553</v>
      </c>
      <c r="S215">
        <f t="shared" si="85"/>
        <v>2.9690555555555553</v>
      </c>
      <c r="T215">
        <f t="shared" si="86"/>
        <v>2.9690555555555553</v>
      </c>
      <c r="U215">
        <f t="shared" si="87"/>
        <v>2.9690555555555553</v>
      </c>
      <c r="V215">
        <f t="shared" si="88"/>
        <v>2.9690555555555553</v>
      </c>
      <c r="W215">
        <f t="shared" si="89"/>
        <v>2.9690555555555553</v>
      </c>
      <c r="X215">
        <f t="shared" si="90"/>
        <v>2.9690555555555553</v>
      </c>
      <c r="Y215">
        <f t="shared" si="91"/>
        <v>2.9690555555555553</v>
      </c>
      <c r="Z215">
        <f t="shared" si="92"/>
        <v>2.9690555555555553</v>
      </c>
    </row>
    <row r="216" spans="2:26" ht="12.75">
      <c r="B216" s="18">
        <f t="shared" si="94"/>
        <v>40</v>
      </c>
      <c r="C216" s="19">
        <f>C222+((C204-C222)/18)*6</f>
        <v>2.739666666666667</v>
      </c>
      <c r="E216" s="18">
        <f t="shared" si="95"/>
        <v>40</v>
      </c>
      <c r="F216" s="19">
        <f>F222+((F204-F222)/18)*6</f>
        <v>2.933333333333333</v>
      </c>
      <c r="H216">
        <f t="shared" si="93"/>
        <v>0</v>
      </c>
      <c r="I216">
        <f t="shared" si="93"/>
        <v>0</v>
      </c>
      <c r="J216">
        <f t="shared" si="96"/>
        <v>2.933333333333333</v>
      </c>
      <c r="K216">
        <f t="shared" si="97"/>
        <v>2.933333333333333</v>
      </c>
      <c r="L216">
        <f t="shared" si="98"/>
        <v>2.933333333333333</v>
      </c>
      <c r="M216">
        <f t="shared" si="99"/>
        <v>2.933333333333333</v>
      </c>
      <c r="N216">
        <f t="shared" si="100"/>
        <v>2.933333333333333</v>
      </c>
      <c r="O216">
        <f t="shared" si="101"/>
        <v>2.933333333333333</v>
      </c>
      <c r="P216">
        <f t="shared" si="102"/>
        <v>2.933333333333333</v>
      </c>
      <c r="R216">
        <f t="shared" si="102"/>
        <v>0</v>
      </c>
      <c r="S216">
        <f t="shared" si="85"/>
        <v>0</v>
      </c>
      <c r="T216">
        <f t="shared" si="86"/>
        <v>0</v>
      </c>
      <c r="U216">
        <f t="shared" si="87"/>
        <v>0</v>
      </c>
      <c r="V216">
        <f t="shared" si="88"/>
        <v>0</v>
      </c>
      <c r="W216">
        <f t="shared" si="89"/>
        <v>0</v>
      </c>
      <c r="X216">
        <f t="shared" si="90"/>
        <v>0</v>
      </c>
      <c r="Y216">
        <f t="shared" si="91"/>
        <v>0</v>
      </c>
      <c r="Z216">
        <f t="shared" si="92"/>
        <v>0</v>
      </c>
    </row>
    <row r="217" spans="2:26" ht="12.75">
      <c r="B217" s="18">
        <f t="shared" si="94"/>
        <v>41</v>
      </c>
      <c r="C217" s="19">
        <f>C222+((C204-C222)/18)*5</f>
        <v>2.7372222222222224</v>
      </c>
      <c r="E217" s="18">
        <f t="shared" si="95"/>
        <v>41</v>
      </c>
      <c r="F217" s="19">
        <f>F222+((F204-F222)/18)*5</f>
        <v>2.897611111111111</v>
      </c>
      <c r="H217">
        <f t="shared" si="93"/>
        <v>0</v>
      </c>
      <c r="I217">
        <f t="shared" si="93"/>
        <v>0</v>
      </c>
      <c r="J217">
        <f t="shared" si="96"/>
        <v>0</v>
      </c>
      <c r="K217">
        <f t="shared" si="97"/>
        <v>0</v>
      </c>
      <c r="L217">
        <f t="shared" si="98"/>
        <v>0</v>
      </c>
      <c r="M217">
        <f t="shared" si="99"/>
        <v>0</v>
      </c>
      <c r="N217">
        <f t="shared" si="100"/>
        <v>0</v>
      </c>
      <c r="O217">
        <f t="shared" si="101"/>
        <v>0</v>
      </c>
      <c r="P217">
        <f t="shared" si="102"/>
        <v>0</v>
      </c>
      <c r="R217">
        <f t="shared" si="102"/>
        <v>0</v>
      </c>
      <c r="S217">
        <f t="shared" si="85"/>
        <v>0</v>
      </c>
      <c r="T217">
        <f t="shared" si="86"/>
        <v>0</v>
      </c>
      <c r="U217">
        <f t="shared" si="87"/>
        <v>0</v>
      </c>
      <c r="V217">
        <f t="shared" si="88"/>
        <v>0</v>
      </c>
      <c r="W217">
        <f t="shared" si="89"/>
        <v>0</v>
      </c>
      <c r="X217">
        <f t="shared" si="90"/>
        <v>0</v>
      </c>
      <c r="Y217">
        <f t="shared" si="91"/>
        <v>0</v>
      </c>
      <c r="Z217">
        <f t="shared" si="92"/>
        <v>0</v>
      </c>
    </row>
    <row r="218" spans="2:26" ht="12.75">
      <c r="B218" s="18">
        <f t="shared" si="94"/>
        <v>42</v>
      </c>
      <c r="C218" s="19">
        <f>C222+((C204-C222)/18)*4</f>
        <v>2.734777777777778</v>
      </c>
      <c r="E218" s="18">
        <f t="shared" si="95"/>
        <v>42</v>
      </c>
      <c r="F218" s="19">
        <f>F222+((F204-F222)/18)*4</f>
        <v>2.8618888888888887</v>
      </c>
      <c r="H218">
        <f t="shared" si="93"/>
        <v>0</v>
      </c>
      <c r="I218">
        <f t="shared" si="93"/>
        <v>0</v>
      </c>
      <c r="J218">
        <f t="shared" si="96"/>
        <v>0</v>
      </c>
      <c r="K218">
        <f t="shared" si="97"/>
        <v>0</v>
      </c>
      <c r="L218">
        <f t="shared" si="98"/>
        <v>0</v>
      </c>
      <c r="M218">
        <f t="shared" si="99"/>
        <v>0</v>
      </c>
      <c r="N218">
        <f t="shared" si="100"/>
        <v>0</v>
      </c>
      <c r="O218">
        <f t="shared" si="101"/>
        <v>0</v>
      </c>
      <c r="P218">
        <f t="shared" si="102"/>
        <v>0</v>
      </c>
      <c r="R218">
        <f t="shared" si="102"/>
        <v>0</v>
      </c>
      <c r="S218">
        <f t="shared" si="85"/>
        <v>0</v>
      </c>
      <c r="T218">
        <f t="shared" si="86"/>
        <v>0</v>
      </c>
      <c r="U218">
        <f t="shared" si="87"/>
        <v>0</v>
      </c>
      <c r="V218">
        <f t="shared" si="88"/>
        <v>0</v>
      </c>
      <c r="W218">
        <f t="shared" si="89"/>
        <v>0</v>
      </c>
      <c r="X218">
        <f t="shared" si="90"/>
        <v>0</v>
      </c>
      <c r="Y218">
        <f t="shared" si="91"/>
        <v>0</v>
      </c>
      <c r="Z218">
        <f t="shared" si="92"/>
        <v>0</v>
      </c>
    </row>
    <row r="219" spans="2:26" ht="12.75">
      <c r="B219" s="18">
        <f t="shared" si="94"/>
        <v>43</v>
      </c>
      <c r="C219" s="19">
        <f>C222+((C204-C222)/18)*3</f>
        <v>2.7323333333333335</v>
      </c>
      <c r="E219" s="18">
        <f t="shared" si="95"/>
        <v>43</v>
      </c>
      <c r="F219" s="19">
        <f>F222+((F204-F222)/18)*3</f>
        <v>2.8261666666666665</v>
      </c>
      <c r="H219">
        <f t="shared" si="93"/>
        <v>0</v>
      </c>
      <c r="I219">
        <f t="shared" si="93"/>
        <v>0</v>
      </c>
      <c r="J219">
        <f t="shared" si="96"/>
        <v>0</v>
      </c>
      <c r="K219">
        <f t="shared" si="97"/>
        <v>0</v>
      </c>
      <c r="L219">
        <f t="shared" si="98"/>
        <v>0</v>
      </c>
      <c r="M219">
        <f t="shared" si="99"/>
        <v>0</v>
      </c>
      <c r="N219">
        <f t="shared" si="100"/>
        <v>0</v>
      </c>
      <c r="O219">
        <f t="shared" si="101"/>
        <v>0</v>
      </c>
      <c r="P219">
        <f t="shared" si="102"/>
        <v>0</v>
      </c>
      <c r="R219">
        <f t="shared" si="102"/>
        <v>0</v>
      </c>
      <c r="S219">
        <f t="shared" si="85"/>
        <v>0</v>
      </c>
      <c r="T219">
        <f t="shared" si="86"/>
        <v>0</v>
      </c>
      <c r="U219">
        <f t="shared" si="87"/>
        <v>0</v>
      </c>
      <c r="V219">
        <f t="shared" si="88"/>
        <v>0</v>
      </c>
      <c r="W219">
        <f t="shared" si="89"/>
        <v>0</v>
      </c>
      <c r="X219">
        <f t="shared" si="90"/>
        <v>0</v>
      </c>
      <c r="Y219">
        <f t="shared" si="91"/>
        <v>0</v>
      </c>
      <c r="Z219">
        <f t="shared" si="92"/>
        <v>0</v>
      </c>
    </row>
    <row r="220" spans="2:26" ht="12.75">
      <c r="B220" s="18">
        <f t="shared" si="94"/>
        <v>44</v>
      </c>
      <c r="C220" s="19">
        <f>C222+((C204-C222)/18)*2</f>
        <v>2.729888888888889</v>
      </c>
      <c r="E220" s="18">
        <f t="shared" si="95"/>
        <v>44</v>
      </c>
      <c r="F220" s="19">
        <f>F222+((F204-F222)/18)*2</f>
        <v>2.7904444444444443</v>
      </c>
      <c r="H220">
        <f t="shared" si="93"/>
        <v>0</v>
      </c>
      <c r="I220">
        <f t="shared" si="93"/>
        <v>0</v>
      </c>
      <c r="J220">
        <f t="shared" si="96"/>
        <v>0</v>
      </c>
      <c r="K220">
        <f t="shared" si="97"/>
        <v>0</v>
      </c>
      <c r="L220">
        <f t="shared" si="98"/>
        <v>0</v>
      </c>
      <c r="M220">
        <f t="shared" si="99"/>
        <v>0</v>
      </c>
      <c r="N220">
        <f t="shared" si="100"/>
        <v>0</v>
      </c>
      <c r="O220">
        <f t="shared" si="101"/>
        <v>0</v>
      </c>
      <c r="P220">
        <f t="shared" si="102"/>
        <v>0</v>
      </c>
      <c r="R220">
        <f t="shared" si="102"/>
        <v>0</v>
      </c>
      <c r="S220">
        <f t="shared" si="85"/>
        <v>0</v>
      </c>
      <c r="T220">
        <f t="shared" si="86"/>
        <v>0</v>
      </c>
      <c r="U220">
        <f t="shared" si="87"/>
        <v>0</v>
      </c>
      <c r="V220">
        <f t="shared" si="88"/>
        <v>0</v>
      </c>
      <c r="W220">
        <f t="shared" si="89"/>
        <v>0</v>
      </c>
      <c r="X220">
        <f t="shared" si="90"/>
        <v>0</v>
      </c>
      <c r="Y220">
        <f t="shared" si="91"/>
        <v>0</v>
      </c>
      <c r="Z220">
        <f t="shared" si="92"/>
        <v>0</v>
      </c>
    </row>
    <row r="221" spans="2:26" ht="12.75">
      <c r="B221" s="18">
        <f t="shared" si="94"/>
        <v>45</v>
      </c>
      <c r="C221" s="19">
        <f>C222+((C204-C222)/18)*1</f>
        <v>2.7274444444444446</v>
      </c>
      <c r="E221" s="18">
        <f t="shared" si="95"/>
        <v>45</v>
      </c>
      <c r="F221" s="19">
        <f>F222+((F204-F222)/18)*1</f>
        <v>2.754722222222222</v>
      </c>
      <c r="H221">
        <f t="shared" si="93"/>
        <v>0</v>
      </c>
      <c r="I221">
        <f t="shared" si="93"/>
        <v>0</v>
      </c>
      <c r="J221">
        <f t="shared" si="96"/>
        <v>0</v>
      </c>
      <c r="K221">
        <f t="shared" si="97"/>
        <v>0</v>
      </c>
      <c r="L221">
        <f t="shared" si="98"/>
        <v>0</v>
      </c>
      <c r="M221">
        <f t="shared" si="99"/>
        <v>0</v>
      </c>
      <c r="N221">
        <f t="shared" si="100"/>
        <v>0</v>
      </c>
      <c r="O221">
        <f t="shared" si="101"/>
        <v>0</v>
      </c>
      <c r="P221">
        <f t="shared" si="102"/>
        <v>0</v>
      </c>
      <c r="R221">
        <f t="shared" si="102"/>
        <v>0</v>
      </c>
      <c r="S221">
        <f t="shared" si="85"/>
        <v>0</v>
      </c>
      <c r="T221">
        <f t="shared" si="86"/>
        <v>0</v>
      </c>
      <c r="U221">
        <f t="shared" si="87"/>
        <v>0</v>
      </c>
      <c r="V221">
        <f t="shared" si="88"/>
        <v>0</v>
      </c>
      <c r="W221">
        <f t="shared" si="89"/>
        <v>0</v>
      </c>
      <c r="X221">
        <f t="shared" si="90"/>
        <v>0</v>
      </c>
      <c r="Y221">
        <f t="shared" si="91"/>
        <v>0</v>
      </c>
      <c r="Z221">
        <f t="shared" si="92"/>
        <v>0</v>
      </c>
    </row>
    <row r="222" spans="2:26" ht="12.75">
      <c r="B222" s="18">
        <f>B132*10</f>
        <v>46.00000000000001</v>
      </c>
      <c r="C222" s="19">
        <v>2.725</v>
      </c>
      <c r="E222" s="18">
        <f>E132*10</f>
        <v>46.00000000000001</v>
      </c>
      <c r="F222" s="19">
        <v>2.719</v>
      </c>
      <c r="H222">
        <f t="shared" si="93"/>
        <v>0</v>
      </c>
      <c r="I222">
        <f t="shared" si="93"/>
        <v>0</v>
      </c>
      <c r="J222">
        <f t="shared" si="96"/>
        <v>0</v>
      </c>
      <c r="K222">
        <f t="shared" si="97"/>
        <v>0</v>
      </c>
      <c r="L222">
        <f t="shared" si="98"/>
        <v>0</v>
      </c>
      <c r="M222">
        <f t="shared" si="99"/>
        <v>0</v>
      </c>
      <c r="N222">
        <f t="shared" si="100"/>
        <v>0</v>
      </c>
      <c r="O222">
        <f t="shared" si="101"/>
        <v>0</v>
      </c>
      <c r="P222">
        <f t="shared" si="102"/>
        <v>0</v>
      </c>
      <c r="R222">
        <f t="shared" si="102"/>
        <v>0</v>
      </c>
      <c r="S222">
        <f t="shared" si="85"/>
        <v>0</v>
      </c>
      <c r="T222">
        <f t="shared" si="86"/>
        <v>0</v>
      </c>
      <c r="U222">
        <f t="shared" si="87"/>
        <v>0</v>
      </c>
      <c r="V222">
        <f t="shared" si="88"/>
        <v>0</v>
      </c>
      <c r="W222">
        <f t="shared" si="89"/>
        <v>0</v>
      </c>
      <c r="X222">
        <f t="shared" si="90"/>
        <v>0</v>
      </c>
      <c r="Y222">
        <f t="shared" si="91"/>
        <v>0</v>
      </c>
      <c r="Z222">
        <f t="shared" si="92"/>
        <v>0</v>
      </c>
    </row>
    <row r="223" spans="2:26" ht="12.75">
      <c r="B223" s="18">
        <f aca="true" t="shared" si="103" ref="B223:B239">B222+1</f>
        <v>47.00000000000001</v>
      </c>
      <c r="C223" s="19">
        <f>C240+((C222-C240)/18)*17</f>
        <v>2.7111666666666667</v>
      </c>
      <c r="E223" s="18">
        <f aca="true" t="shared" si="104" ref="E223:E239">E222+1</f>
        <v>47.00000000000001</v>
      </c>
      <c r="F223" s="19">
        <f>F240+((F222-F240)/18)*17</f>
        <v>2.687388888888889</v>
      </c>
      <c r="H223">
        <f t="shared" si="93"/>
        <v>0</v>
      </c>
      <c r="I223">
        <f t="shared" si="93"/>
        <v>0</v>
      </c>
      <c r="J223">
        <f t="shared" si="96"/>
        <v>0</v>
      </c>
      <c r="K223">
        <f t="shared" si="97"/>
        <v>0</v>
      </c>
      <c r="L223">
        <f t="shared" si="98"/>
        <v>0</v>
      </c>
      <c r="M223">
        <f t="shared" si="99"/>
        <v>0</v>
      </c>
      <c r="N223">
        <f t="shared" si="100"/>
        <v>0</v>
      </c>
      <c r="O223">
        <f t="shared" si="101"/>
        <v>0</v>
      </c>
      <c r="P223">
        <f t="shared" si="102"/>
        <v>0</v>
      </c>
      <c r="R223">
        <f t="shared" si="102"/>
        <v>0</v>
      </c>
      <c r="S223">
        <f t="shared" si="85"/>
        <v>0</v>
      </c>
      <c r="T223">
        <f t="shared" si="86"/>
        <v>0</v>
      </c>
      <c r="U223">
        <f t="shared" si="87"/>
        <v>0</v>
      </c>
      <c r="V223">
        <f t="shared" si="88"/>
        <v>0</v>
      </c>
      <c r="W223">
        <f t="shared" si="89"/>
        <v>0</v>
      </c>
      <c r="X223">
        <f t="shared" si="90"/>
        <v>0</v>
      </c>
      <c r="Y223">
        <f t="shared" si="91"/>
        <v>0</v>
      </c>
      <c r="Z223">
        <f t="shared" si="92"/>
        <v>0</v>
      </c>
    </row>
    <row r="224" spans="2:26" ht="12.75">
      <c r="B224" s="18">
        <f t="shared" si="103"/>
        <v>48.00000000000001</v>
      </c>
      <c r="C224" s="19">
        <f>C240+((C222-C240)/18)*16</f>
        <v>2.6973333333333334</v>
      </c>
      <c r="E224" s="18">
        <f t="shared" si="104"/>
        <v>48.00000000000001</v>
      </c>
      <c r="F224" s="19">
        <f>F240+((F222-F240)/18)*16</f>
        <v>2.655777777777778</v>
      </c>
      <c r="H224">
        <f t="shared" si="93"/>
        <v>0</v>
      </c>
      <c r="I224">
        <f t="shared" si="93"/>
        <v>0</v>
      </c>
      <c r="J224">
        <f t="shared" si="96"/>
        <v>0</v>
      </c>
      <c r="K224">
        <f t="shared" si="97"/>
        <v>0</v>
      </c>
      <c r="L224">
        <f t="shared" si="98"/>
        <v>0</v>
      </c>
      <c r="M224">
        <f t="shared" si="99"/>
        <v>0</v>
      </c>
      <c r="N224">
        <f t="shared" si="100"/>
        <v>0</v>
      </c>
      <c r="O224">
        <f t="shared" si="101"/>
        <v>0</v>
      </c>
      <c r="P224">
        <f t="shared" si="102"/>
        <v>0</v>
      </c>
      <c r="R224">
        <f t="shared" si="102"/>
        <v>0</v>
      </c>
      <c r="S224">
        <f t="shared" si="85"/>
        <v>0</v>
      </c>
      <c r="T224">
        <f t="shared" si="86"/>
        <v>0</v>
      </c>
      <c r="U224">
        <f t="shared" si="87"/>
        <v>0</v>
      </c>
      <c r="V224">
        <f t="shared" si="88"/>
        <v>0</v>
      </c>
      <c r="W224">
        <f t="shared" si="89"/>
        <v>0</v>
      </c>
      <c r="X224">
        <f t="shared" si="90"/>
        <v>0</v>
      </c>
      <c r="Y224">
        <f t="shared" si="91"/>
        <v>0</v>
      </c>
      <c r="Z224">
        <f t="shared" si="92"/>
        <v>0</v>
      </c>
    </row>
    <row r="225" spans="2:26" ht="12.75">
      <c r="B225" s="18">
        <f t="shared" si="103"/>
        <v>49.00000000000001</v>
      </c>
      <c r="C225" s="19">
        <f>C240+((C222-C240)/18)*15</f>
        <v>2.6835</v>
      </c>
      <c r="E225" s="18">
        <f t="shared" si="104"/>
        <v>49.00000000000001</v>
      </c>
      <c r="F225" s="19">
        <f>F240+((F222-F240)/18)*15</f>
        <v>2.6241666666666665</v>
      </c>
      <c r="H225">
        <f t="shared" si="93"/>
        <v>0</v>
      </c>
      <c r="I225">
        <f t="shared" si="93"/>
        <v>0</v>
      </c>
      <c r="J225">
        <f t="shared" si="96"/>
        <v>0</v>
      </c>
      <c r="K225">
        <f t="shared" si="97"/>
        <v>0</v>
      </c>
      <c r="L225">
        <f t="shared" si="98"/>
        <v>0</v>
      </c>
      <c r="M225">
        <f t="shared" si="99"/>
        <v>0</v>
      </c>
      <c r="N225">
        <f t="shared" si="100"/>
        <v>0</v>
      </c>
      <c r="O225">
        <f t="shared" si="101"/>
        <v>0</v>
      </c>
      <c r="P225">
        <f t="shared" si="102"/>
        <v>0</v>
      </c>
      <c r="R225">
        <f t="shared" si="102"/>
        <v>0</v>
      </c>
      <c r="S225">
        <f t="shared" si="85"/>
        <v>0</v>
      </c>
      <c r="T225">
        <f t="shared" si="86"/>
        <v>0</v>
      </c>
      <c r="U225">
        <f t="shared" si="87"/>
        <v>0</v>
      </c>
      <c r="V225">
        <f t="shared" si="88"/>
        <v>0</v>
      </c>
      <c r="W225">
        <f t="shared" si="89"/>
        <v>0</v>
      </c>
      <c r="X225">
        <f t="shared" si="90"/>
        <v>0</v>
      </c>
      <c r="Y225">
        <f t="shared" si="91"/>
        <v>0</v>
      </c>
      <c r="Z225">
        <f t="shared" si="92"/>
        <v>0</v>
      </c>
    </row>
    <row r="226" spans="2:26" ht="12.75">
      <c r="B226" s="18">
        <f t="shared" si="103"/>
        <v>50.00000000000001</v>
      </c>
      <c r="C226" s="19">
        <f>C240+((C222-C240)/18)*14</f>
        <v>2.6696666666666666</v>
      </c>
      <c r="E226" s="18">
        <f t="shared" si="104"/>
        <v>50.00000000000001</v>
      </c>
      <c r="F226" s="19">
        <f>F240+((F222-F240)/18)*14</f>
        <v>2.5925555555555553</v>
      </c>
      <c r="H226">
        <f t="shared" si="93"/>
        <v>0</v>
      </c>
      <c r="I226">
        <f t="shared" si="93"/>
        <v>0</v>
      </c>
      <c r="J226">
        <f t="shared" si="96"/>
        <v>0</v>
      </c>
      <c r="K226">
        <f t="shared" si="97"/>
        <v>0</v>
      </c>
      <c r="L226">
        <f t="shared" si="98"/>
        <v>0</v>
      </c>
      <c r="M226">
        <f t="shared" si="99"/>
        <v>0</v>
      </c>
      <c r="N226">
        <f t="shared" si="100"/>
        <v>0</v>
      </c>
      <c r="O226">
        <f t="shared" si="101"/>
        <v>0</v>
      </c>
      <c r="P226">
        <f t="shared" si="102"/>
        <v>0</v>
      </c>
      <c r="R226">
        <f t="shared" si="102"/>
        <v>0</v>
      </c>
      <c r="S226">
        <f t="shared" si="85"/>
        <v>0</v>
      </c>
      <c r="T226">
        <f t="shared" si="86"/>
        <v>0</v>
      </c>
      <c r="U226">
        <f t="shared" si="87"/>
        <v>0</v>
      </c>
      <c r="V226">
        <f t="shared" si="88"/>
        <v>0</v>
      </c>
      <c r="W226">
        <f t="shared" si="89"/>
        <v>0</v>
      </c>
      <c r="X226">
        <f t="shared" si="90"/>
        <v>0</v>
      </c>
      <c r="Y226">
        <f t="shared" si="91"/>
        <v>0</v>
      </c>
      <c r="Z226">
        <f t="shared" si="92"/>
        <v>0</v>
      </c>
    </row>
    <row r="227" spans="2:26" ht="12.75">
      <c r="B227" s="18">
        <f t="shared" si="103"/>
        <v>51.00000000000001</v>
      </c>
      <c r="C227" s="19">
        <f>C240+((C222-C240)/18)*13</f>
        <v>2.6558333333333333</v>
      </c>
      <c r="E227" s="18">
        <f t="shared" si="104"/>
        <v>51.00000000000001</v>
      </c>
      <c r="F227" s="19">
        <f>F240+((F222-F240)/18)*13</f>
        <v>2.5609444444444445</v>
      </c>
      <c r="H227">
        <f t="shared" si="93"/>
        <v>0</v>
      </c>
      <c r="I227">
        <f t="shared" si="93"/>
        <v>0</v>
      </c>
      <c r="J227">
        <f t="shared" si="96"/>
        <v>0</v>
      </c>
      <c r="K227">
        <f t="shared" si="97"/>
        <v>0</v>
      </c>
      <c r="L227">
        <f t="shared" si="98"/>
        <v>0</v>
      </c>
      <c r="M227">
        <f t="shared" si="99"/>
        <v>0</v>
      </c>
      <c r="N227">
        <f t="shared" si="100"/>
        <v>0</v>
      </c>
      <c r="O227">
        <f t="shared" si="101"/>
        <v>0</v>
      </c>
      <c r="P227">
        <f t="shared" si="102"/>
        <v>0</v>
      </c>
      <c r="R227">
        <f t="shared" si="102"/>
        <v>0</v>
      </c>
      <c r="S227">
        <f t="shared" si="85"/>
        <v>0</v>
      </c>
      <c r="T227">
        <f t="shared" si="86"/>
        <v>0</v>
      </c>
      <c r="U227">
        <f t="shared" si="87"/>
        <v>0</v>
      </c>
      <c r="V227">
        <f t="shared" si="88"/>
        <v>0</v>
      </c>
      <c r="W227">
        <f t="shared" si="89"/>
        <v>0</v>
      </c>
      <c r="X227">
        <f t="shared" si="90"/>
        <v>0</v>
      </c>
      <c r="Y227">
        <f t="shared" si="91"/>
        <v>0</v>
      </c>
      <c r="Z227">
        <f t="shared" si="92"/>
        <v>0</v>
      </c>
    </row>
    <row r="228" spans="2:26" ht="12.75">
      <c r="B228" s="18">
        <f t="shared" si="103"/>
        <v>52.00000000000001</v>
      </c>
      <c r="C228" s="19">
        <f>C240+((C222-C240)/18)*12</f>
        <v>2.642</v>
      </c>
      <c r="E228" s="18">
        <f t="shared" si="104"/>
        <v>52.00000000000001</v>
      </c>
      <c r="F228" s="19">
        <f>F240+((F222-F240)/18)*12</f>
        <v>2.529333333333333</v>
      </c>
      <c r="H228">
        <f t="shared" si="93"/>
        <v>0</v>
      </c>
      <c r="I228">
        <f t="shared" si="93"/>
        <v>0</v>
      </c>
      <c r="J228">
        <f t="shared" si="96"/>
        <v>0</v>
      </c>
      <c r="K228">
        <f t="shared" si="97"/>
        <v>0</v>
      </c>
      <c r="L228">
        <f t="shared" si="98"/>
        <v>0</v>
      </c>
      <c r="M228">
        <f t="shared" si="99"/>
        <v>0</v>
      </c>
      <c r="N228">
        <f t="shared" si="100"/>
        <v>0</v>
      </c>
      <c r="O228">
        <f t="shared" si="101"/>
        <v>0</v>
      </c>
      <c r="P228">
        <f t="shared" si="102"/>
        <v>0</v>
      </c>
      <c r="R228">
        <f t="shared" si="102"/>
        <v>0</v>
      </c>
      <c r="S228">
        <f t="shared" si="85"/>
        <v>0</v>
      </c>
      <c r="T228">
        <f t="shared" si="86"/>
        <v>0</v>
      </c>
      <c r="U228">
        <f t="shared" si="87"/>
        <v>0</v>
      </c>
      <c r="V228">
        <f t="shared" si="88"/>
        <v>0</v>
      </c>
      <c r="W228">
        <f t="shared" si="89"/>
        <v>0</v>
      </c>
      <c r="X228">
        <f t="shared" si="90"/>
        <v>0</v>
      </c>
      <c r="Y228">
        <f t="shared" si="91"/>
        <v>0</v>
      </c>
      <c r="Z228">
        <f t="shared" si="92"/>
        <v>0</v>
      </c>
    </row>
    <row r="229" spans="2:26" ht="12.75">
      <c r="B229" s="18">
        <f t="shared" si="103"/>
        <v>53.00000000000001</v>
      </c>
      <c r="C229" s="19">
        <f>C240+((C222-C240)/18)*11</f>
        <v>2.6281666666666665</v>
      </c>
      <c r="E229" s="18">
        <f t="shared" si="104"/>
        <v>53.00000000000001</v>
      </c>
      <c r="F229" s="19">
        <f>F240+((F222-F240)/18)*11</f>
        <v>2.497722222222222</v>
      </c>
      <c r="H229">
        <f t="shared" si="93"/>
        <v>0</v>
      </c>
      <c r="I229">
        <f t="shared" si="93"/>
        <v>0</v>
      </c>
      <c r="J229">
        <f t="shared" si="96"/>
        <v>0</v>
      </c>
      <c r="K229">
        <f t="shared" si="97"/>
        <v>0</v>
      </c>
      <c r="L229">
        <f t="shared" si="98"/>
        <v>0</v>
      </c>
      <c r="M229">
        <f t="shared" si="99"/>
        <v>0</v>
      </c>
      <c r="N229">
        <f t="shared" si="100"/>
        <v>0</v>
      </c>
      <c r="O229">
        <f t="shared" si="101"/>
        <v>0</v>
      </c>
      <c r="P229">
        <f t="shared" si="102"/>
        <v>0</v>
      </c>
      <c r="R229">
        <f t="shared" si="102"/>
        <v>0</v>
      </c>
      <c r="S229">
        <f t="shared" si="85"/>
        <v>0</v>
      </c>
      <c r="T229">
        <f t="shared" si="86"/>
        <v>0</v>
      </c>
      <c r="U229">
        <f t="shared" si="87"/>
        <v>0</v>
      </c>
      <c r="V229">
        <f t="shared" si="88"/>
        <v>0</v>
      </c>
      <c r="W229">
        <f t="shared" si="89"/>
        <v>0</v>
      </c>
      <c r="X229">
        <f t="shared" si="90"/>
        <v>0</v>
      </c>
      <c r="Y229">
        <f t="shared" si="91"/>
        <v>0</v>
      </c>
      <c r="Z229">
        <f t="shared" si="92"/>
        <v>0</v>
      </c>
    </row>
    <row r="230" spans="2:26" ht="12.75">
      <c r="B230" s="18">
        <f t="shared" si="103"/>
        <v>54.00000000000001</v>
      </c>
      <c r="C230" s="19">
        <f>C240+((C222-C240)/18)*10</f>
        <v>2.614333333333333</v>
      </c>
      <c r="E230" s="18">
        <f t="shared" si="104"/>
        <v>54.00000000000001</v>
      </c>
      <c r="F230" s="19">
        <f>F240+((F222-F240)/18)*10</f>
        <v>2.466111111111111</v>
      </c>
      <c r="H230">
        <f t="shared" si="93"/>
        <v>0</v>
      </c>
      <c r="I230">
        <f t="shared" si="93"/>
        <v>0</v>
      </c>
      <c r="J230">
        <f t="shared" si="96"/>
        <v>0</v>
      </c>
      <c r="K230">
        <f t="shared" si="97"/>
        <v>0</v>
      </c>
      <c r="L230">
        <f t="shared" si="98"/>
        <v>0</v>
      </c>
      <c r="M230">
        <f t="shared" si="99"/>
        <v>0</v>
      </c>
      <c r="N230">
        <f t="shared" si="100"/>
        <v>0</v>
      </c>
      <c r="O230">
        <f t="shared" si="101"/>
        <v>0</v>
      </c>
      <c r="P230">
        <f t="shared" si="102"/>
        <v>0</v>
      </c>
      <c r="R230">
        <f t="shared" si="102"/>
        <v>0</v>
      </c>
      <c r="S230">
        <f t="shared" si="85"/>
        <v>0</v>
      </c>
      <c r="T230">
        <f t="shared" si="86"/>
        <v>0</v>
      </c>
      <c r="U230">
        <f t="shared" si="87"/>
        <v>0</v>
      </c>
      <c r="V230">
        <f t="shared" si="88"/>
        <v>0</v>
      </c>
      <c r="W230">
        <f t="shared" si="89"/>
        <v>0</v>
      </c>
      <c r="X230">
        <f t="shared" si="90"/>
        <v>0</v>
      </c>
      <c r="Y230">
        <f t="shared" si="91"/>
        <v>0</v>
      </c>
      <c r="Z230">
        <f t="shared" si="92"/>
        <v>0</v>
      </c>
    </row>
    <row r="231" spans="2:26" ht="12.75">
      <c r="B231" s="18">
        <f t="shared" si="103"/>
        <v>55.00000000000001</v>
      </c>
      <c r="C231" s="19">
        <f>C240+((C222-C240)/18)*9</f>
        <v>2.6005000000000003</v>
      </c>
      <c r="E231" s="18">
        <f t="shared" si="104"/>
        <v>55.00000000000001</v>
      </c>
      <c r="F231" s="19">
        <f>F240+((F222-F240)/18)*9</f>
        <v>2.4345</v>
      </c>
      <c r="H231">
        <f t="shared" si="93"/>
        <v>0</v>
      </c>
      <c r="I231">
        <f t="shared" si="93"/>
        <v>0</v>
      </c>
      <c r="J231">
        <f t="shared" si="96"/>
        <v>0</v>
      </c>
      <c r="K231">
        <f t="shared" si="97"/>
        <v>0</v>
      </c>
      <c r="L231">
        <f t="shared" si="98"/>
        <v>0</v>
      </c>
      <c r="M231">
        <f t="shared" si="99"/>
        <v>0</v>
      </c>
      <c r="N231">
        <f t="shared" si="100"/>
        <v>0</v>
      </c>
      <c r="O231">
        <f t="shared" si="101"/>
        <v>0</v>
      </c>
      <c r="P231">
        <f t="shared" si="102"/>
        <v>0</v>
      </c>
      <c r="R231">
        <f t="shared" si="102"/>
        <v>0</v>
      </c>
      <c r="S231">
        <f t="shared" si="85"/>
        <v>0</v>
      </c>
      <c r="T231">
        <f t="shared" si="86"/>
        <v>0</v>
      </c>
      <c r="U231">
        <f t="shared" si="87"/>
        <v>0</v>
      </c>
      <c r="V231">
        <f t="shared" si="88"/>
        <v>0</v>
      </c>
      <c r="W231">
        <f t="shared" si="89"/>
        <v>0</v>
      </c>
      <c r="X231">
        <f t="shared" si="90"/>
        <v>0</v>
      </c>
      <c r="Y231">
        <f t="shared" si="91"/>
        <v>0</v>
      </c>
      <c r="Z231">
        <f t="shared" si="92"/>
        <v>0</v>
      </c>
    </row>
    <row r="232" spans="2:26" ht="12.75">
      <c r="B232" s="18">
        <f t="shared" si="103"/>
        <v>56.00000000000001</v>
      </c>
      <c r="C232" s="19">
        <f>C240+((C222-C240)/18)*8</f>
        <v>2.586666666666667</v>
      </c>
      <c r="E232" s="18">
        <f t="shared" si="104"/>
        <v>56.00000000000001</v>
      </c>
      <c r="F232" s="19">
        <f>F240+((F222-F240)/18)*8</f>
        <v>2.4028888888888886</v>
      </c>
      <c r="H232">
        <f t="shared" si="93"/>
        <v>0</v>
      </c>
      <c r="I232">
        <f t="shared" si="93"/>
        <v>0</v>
      </c>
      <c r="J232">
        <f t="shared" si="96"/>
        <v>0</v>
      </c>
      <c r="K232">
        <f t="shared" si="97"/>
        <v>0</v>
      </c>
      <c r="L232">
        <f t="shared" si="98"/>
        <v>0</v>
      </c>
      <c r="M232">
        <f t="shared" si="99"/>
        <v>0</v>
      </c>
      <c r="N232">
        <f t="shared" si="100"/>
        <v>0</v>
      </c>
      <c r="O232">
        <f t="shared" si="101"/>
        <v>0</v>
      </c>
      <c r="P232">
        <f t="shared" si="102"/>
        <v>0</v>
      </c>
      <c r="R232">
        <f t="shared" si="102"/>
        <v>0</v>
      </c>
      <c r="S232">
        <f t="shared" si="85"/>
        <v>0</v>
      </c>
      <c r="T232">
        <f t="shared" si="86"/>
        <v>0</v>
      </c>
      <c r="U232">
        <f t="shared" si="87"/>
        <v>0</v>
      </c>
      <c r="V232">
        <f t="shared" si="88"/>
        <v>0</v>
      </c>
      <c r="W232">
        <f t="shared" si="89"/>
        <v>0</v>
      </c>
      <c r="X232">
        <f t="shared" si="90"/>
        <v>0</v>
      </c>
      <c r="Y232">
        <f t="shared" si="91"/>
        <v>0</v>
      </c>
      <c r="Z232">
        <f t="shared" si="92"/>
        <v>0</v>
      </c>
    </row>
    <row r="233" spans="2:26" ht="12.75">
      <c r="B233" s="18">
        <f t="shared" si="103"/>
        <v>57.00000000000001</v>
      </c>
      <c r="C233" s="19">
        <f>C240+((C222-C240)/18)*7</f>
        <v>2.5728333333333335</v>
      </c>
      <c r="E233" s="18">
        <f t="shared" si="104"/>
        <v>57.00000000000001</v>
      </c>
      <c r="F233" s="19">
        <f>F240+((F222-F240)/18)*7</f>
        <v>2.371277777777778</v>
      </c>
      <c r="H233">
        <f t="shared" si="93"/>
        <v>0</v>
      </c>
      <c r="I233">
        <f t="shared" si="93"/>
        <v>0</v>
      </c>
      <c r="J233">
        <f t="shared" si="96"/>
        <v>0</v>
      </c>
      <c r="K233">
        <f t="shared" si="97"/>
        <v>0</v>
      </c>
      <c r="L233">
        <f t="shared" si="98"/>
        <v>0</v>
      </c>
      <c r="M233">
        <f t="shared" si="99"/>
        <v>0</v>
      </c>
      <c r="N233">
        <f t="shared" si="100"/>
        <v>0</v>
      </c>
      <c r="O233">
        <f t="shared" si="101"/>
        <v>0</v>
      </c>
      <c r="P233">
        <f t="shared" si="102"/>
        <v>0</v>
      </c>
      <c r="R233">
        <f t="shared" si="102"/>
        <v>0</v>
      </c>
      <c r="S233">
        <f t="shared" si="85"/>
        <v>0</v>
      </c>
      <c r="T233">
        <f t="shared" si="86"/>
        <v>0</v>
      </c>
      <c r="U233">
        <f t="shared" si="87"/>
        <v>0</v>
      </c>
      <c r="V233">
        <f t="shared" si="88"/>
        <v>0</v>
      </c>
      <c r="W233">
        <f t="shared" si="89"/>
        <v>0</v>
      </c>
      <c r="X233">
        <f t="shared" si="90"/>
        <v>0</v>
      </c>
      <c r="Y233">
        <f t="shared" si="91"/>
        <v>0</v>
      </c>
      <c r="Z233">
        <f t="shared" si="92"/>
        <v>0</v>
      </c>
    </row>
    <row r="234" spans="2:26" ht="12.75">
      <c r="B234" s="18">
        <f t="shared" si="103"/>
        <v>58.00000000000001</v>
      </c>
      <c r="C234" s="19">
        <f>C240+((C222-C240)/18)*6</f>
        <v>2.559</v>
      </c>
      <c r="E234" s="18">
        <f t="shared" si="104"/>
        <v>58.00000000000001</v>
      </c>
      <c r="F234" s="19">
        <f>F240+((F222-F240)/18)*6</f>
        <v>2.3396666666666666</v>
      </c>
      <c r="H234">
        <f t="shared" si="93"/>
        <v>0</v>
      </c>
      <c r="I234">
        <f t="shared" si="93"/>
        <v>0</v>
      </c>
      <c r="J234">
        <f t="shared" si="96"/>
        <v>0</v>
      </c>
      <c r="K234">
        <f t="shared" si="97"/>
        <v>0</v>
      </c>
      <c r="L234">
        <f t="shared" si="98"/>
        <v>0</v>
      </c>
      <c r="M234">
        <f t="shared" si="99"/>
        <v>0</v>
      </c>
      <c r="N234">
        <f t="shared" si="100"/>
        <v>0</v>
      </c>
      <c r="O234">
        <f t="shared" si="101"/>
        <v>0</v>
      </c>
      <c r="P234">
        <f t="shared" si="102"/>
        <v>0</v>
      </c>
      <c r="R234">
        <f t="shared" si="102"/>
        <v>0</v>
      </c>
      <c r="S234">
        <f t="shared" si="85"/>
        <v>0</v>
      </c>
      <c r="T234">
        <f t="shared" si="86"/>
        <v>0</v>
      </c>
      <c r="U234">
        <f t="shared" si="87"/>
        <v>0</v>
      </c>
      <c r="V234">
        <f t="shared" si="88"/>
        <v>0</v>
      </c>
      <c r="W234">
        <f t="shared" si="89"/>
        <v>0</v>
      </c>
      <c r="X234">
        <f t="shared" si="90"/>
        <v>0</v>
      </c>
      <c r="Y234">
        <f t="shared" si="91"/>
        <v>0</v>
      </c>
      <c r="Z234">
        <f t="shared" si="92"/>
        <v>0</v>
      </c>
    </row>
    <row r="235" spans="2:26" ht="12.75">
      <c r="B235" s="18">
        <f t="shared" si="103"/>
        <v>59.00000000000001</v>
      </c>
      <c r="C235" s="19">
        <f>C240+((C222-C240)/18)*5</f>
        <v>2.545166666666667</v>
      </c>
      <c r="E235" s="18">
        <f t="shared" si="104"/>
        <v>59.00000000000001</v>
      </c>
      <c r="F235" s="19">
        <f>F240+((F222-F240)/18)*5</f>
        <v>2.3080555555555553</v>
      </c>
      <c r="H235">
        <f t="shared" si="93"/>
        <v>0</v>
      </c>
      <c r="I235">
        <f t="shared" si="93"/>
        <v>0</v>
      </c>
      <c r="J235">
        <f t="shared" si="96"/>
        <v>0</v>
      </c>
      <c r="K235">
        <f t="shared" si="97"/>
        <v>0</v>
      </c>
      <c r="L235">
        <f t="shared" si="98"/>
        <v>0</v>
      </c>
      <c r="M235">
        <f t="shared" si="99"/>
        <v>0</v>
      </c>
      <c r="N235">
        <f t="shared" si="100"/>
        <v>0</v>
      </c>
      <c r="O235">
        <f t="shared" si="101"/>
        <v>0</v>
      </c>
      <c r="P235">
        <f t="shared" si="102"/>
        <v>0</v>
      </c>
      <c r="R235">
        <f t="shared" si="102"/>
        <v>0</v>
      </c>
      <c r="S235">
        <f t="shared" si="85"/>
        <v>0</v>
      </c>
      <c r="T235">
        <f t="shared" si="86"/>
        <v>0</v>
      </c>
      <c r="U235">
        <f t="shared" si="87"/>
        <v>0</v>
      </c>
      <c r="V235">
        <f t="shared" si="88"/>
        <v>0</v>
      </c>
      <c r="W235">
        <f t="shared" si="89"/>
        <v>0</v>
      </c>
      <c r="X235">
        <f t="shared" si="90"/>
        <v>0</v>
      </c>
      <c r="Y235">
        <f t="shared" si="91"/>
        <v>0</v>
      </c>
      <c r="Z235">
        <f t="shared" si="92"/>
        <v>0</v>
      </c>
    </row>
    <row r="236" spans="2:26" ht="12.75">
      <c r="B236" s="18">
        <f t="shared" si="103"/>
        <v>60.00000000000001</v>
      </c>
      <c r="C236" s="19">
        <f>C240+((C222-C240)/18)*4</f>
        <v>2.5313333333333334</v>
      </c>
      <c r="E236" s="18">
        <f t="shared" si="104"/>
        <v>60.00000000000001</v>
      </c>
      <c r="F236" s="19">
        <f>F240+((F222-F240)/18)*4</f>
        <v>2.2764444444444445</v>
      </c>
      <c r="H236">
        <f t="shared" si="93"/>
        <v>0</v>
      </c>
      <c r="I236">
        <f t="shared" si="93"/>
        <v>0</v>
      </c>
      <c r="J236">
        <f t="shared" si="96"/>
        <v>0</v>
      </c>
      <c r="K236">
        <f t="shared" si="97"/>
        <v>0</v>
      </c>
      <c r="L236">
        <f t="shared" si="98"/>
        <v>0</v>
      </c>
      <c r="M236">
        <f t="shared" si="99"/>
        <v>0</v>
      </c>
      <c r="N236">
        <f t="shared" si="100"/>
        <v>0</v>
      </c>
      <c r="O236">
        <f t="shared" si="101"/>
        <v>0</v>
      </c>
      <c r="P236">
        <f t="shared" si="102"/>
        <v>0</v>
      </c>
      <c r="R236">
        <f t="shared" si="102"/>
        <v>0</v>
      </c>
      <c r="S236">
        <f t="shared" si="85"/>
        <v>0</v>
      </c>
      <c r="T236">
        <f t="shared" si="86"/>
        <v>0</v>
      </c>
      <c r="U236">
        <f t="shared" si="87"/>
        <v>0</v>
      </c>
      <c r="V236">
        <f t="shared" si="88"/>
        <v>0</v>
      </c>
      <c r="W236">
        <f t="shared" si="89"/>
        <v>0</v>
      </c>
      <c r="X236">
        <f t="shared" si="90"/>
        <v>0</v>
      </c>
      <c r="Y236">
        <f t="shared" si="91"/>
        <v>0</v>
      </c>
      <c r="Z236">
        <f t="shared" si="92"/>
        <v>0</v>
      </c>
    </row>
    <row r="237" spans="2:26" ht="12.75">
      <c r="B237" s="18">
        <f t="shared" si="103"/>
        <v>61.00000000000001</v>
      </c>
      <c r="C237" s="19">
        <f>C240+((C222-C240)/18)*3</f>
        <v>2.5175</v>
      </c>
      <c r="E237" s="18">
        <f t="shared" si="104"/>
        <v>61.00000000000001</v>
      </c>
      <c r="F237" s="19">
        <f>F240+((F222-F240)/18)*3</f>
        <v>2.2448333333333332</v>
      </c>
      <c r="H237">
        <f t="shared" si="93"/>
        <v>0</v>
      </c>
      <c r="I237">
        <f t="shared" si="93"/>
        <v>0</v>
      </c>
      <c r="J237">
        <f t="shared" si="96"/>
        <v>0</v>
      </c>
      <c r="K237">
        <f t="shared" si="97"/>
        <v>0</v>
      </c>
      <c r="L237">
        <f t="shared" si="98"/>
        <v>0</v>
      </c>
      <c r="M237">
        <f t="shared" si="99"/>
        <v>0</v>
      </c>
      <c r="N237">
        <f t="shared" si="100"/>
        <v>0</v>
      </c>
      <c r="O237">
        <f t="shared" si="101"/>
        <v>0</v>
      </c>
      <c r="P237">
        <f t="shared" si="102"/>
        <v>0</v>
      </c>
      <c r="R237">
        <f t="shared" si="102"/>
        <v>0</v>
      </c>
      <c r="S237">
        <f t="shared" si="85"/>
        <v>0</v>
      </c>
      <c r="T237">
        <f t="shared" si="86"/>
        <v>0</v>
      </c>
      <c r="U237">
        <f t="shared" si="87"/>
        <v>0</v>
      </c>
      <c r="V237">
        <f t="shared" si="88"/>
        <v>0</v>
      </c>
      <c r="W237">
        <f t="shared" si="89"/>
        <v>0</v>
      </c>
      <c r="X237">
        <f t="shared" si="90"/>
        <v>0</v>
      </c>
      <c r="Y237">
        <f t="shared" si="91"/>
        <v>0</v>
      </c>
      <c r="Z237">
        <f t="shared" si="92"/>
        <v>0</v>
      </c>
    </row>
    <row r="238" spans="2:26" ht="12.75">
      <c r="B238" s="18">
        <f t="shared" si="103"/>
        <v>62.00000000000001</v>
      </c>
      <c r="C238" s="19">
        <f>C240+((C222-C240)/18)*2</f>
        <v>2.5036666666666667</v>
      </c>
      <c r="E238" s="18">
        <f t="shared" si="104"/>
        <v>62.00000000000001</v>
      </c>
      <c r="F238" s="19">
        <f>F240+((F222-F240)/18)*2</f>
        <v>2.213222222222222</v>
      </c>
      <c r="H238">
        <f t="shared" si="93"/>
        <v>0</v>
      </c>
      <c r="I238">
        <f t="shared" si="93"/>
        <v>0</v>
      </c>
      <c r="J238">
        <f t="shared" si="96"/>
        <v>0</v>
      </c>
      <c r="K238">
        <f t="shared" si="97"/>
        <v>0</v>
      </c>
      <c r="L238">
        <f t="shared" si="98"/>
        <v>0</v>
      </c>
      <c r="M238">
        <f t="shared" si="99"/>
        <v>0</v>
      </c>
      <c r="N238">
        <f t="shared" si="100"/>
        <v>0</v>
      </c>
      <c r="O238">
        <f t="shared" si="101"/>
        <v>0</v>
      </c>
      <c r="P238">
        <f t="shared" si="102"/>
        <v>0</v>
      </c>
      <c r="R238">
        <f t="shared" si="102"/>
        <v>0</v>
      </c>
      <c r="S238">
        <f t="shared" si="85"/>
        <v>0</v>
      </c>
      <c r="T238">
        <f t="shared" si="86"/>
        <v>0</v>
      </c>
      <c r="U238">
        <f t="shared" si="87"/>
        <v>0</v>
      </c>
      <c r="V238">
        <f t="shared" si="88"/>
        <v>0</v>
      </c>
      <c r="W238">
        <f t="shared" si="89"/>
        <v>0</v>
      </c>
      <c r="X238">
        <f t="shared" si="90"/>
        <v>0</v>
      </c>
      <c r="Y238">
        <f t="shared" si="91"/>
        <v>0</v>
      </c>
      <c r="Z238">
        <f t="shared" si="92"/>
        <v>0</v>
      </c>
    </row>
    <row r="239" spans="2:26" ht="12.75">
      <c r="B239" s="18">
        <f t="shared" si="103"/>
        <v>63.00000000000001</v>
      </c>
      <c r="C239" s="19">
        <f>C240+((C222-C240)/18)*1</f>
        <v>2.4898333333333333</v>
      </c>
      <c r="E239" s="18">
        <f t="shared" si="104"/>
        <v>63.00000000000001</v>
      </c>
      <c r="F239" s="19">
        <f>F240+((F222-F240)/18)*1</f>
        <v>2.181611111111111</v>
      </c>
      <c r="H239">
        <f t="shared" si="93"/>
        <v>0</v>
      </c>
      <c r="I239">
        <f t="shared" si="93"/>
        <v>0</v>
      </c>
      <c r="J239">
        <f t="shared" si="96"/>
        <v>0</v>
      </c>
      <c r="K239">
        <f t="shared" si="97"/>
        <v>0</v>
      </c>
      <c r="L239">
        <f t="shared" si="98"/>
        <v>0</v>
      </c>
      <c r="M239">
        <f t="shared" si="99"/>
        <v>0</v>
      </c>
      <c r="N239">
        <f t="shared" si="100"/>
        <v>0</v>
      </c>
      <c r="O239">
        <f t="shared" si="101"/>
        <v>0</v>
      </c>
      <c r="P239">
        <f t="shared" si="102"/>
        <v>0</v>
      </c>
      <c r="R239">
        <f t="shared" si="102"/>
        <v>0</v>
      </c>
      <c r="S239">
        <f t="shared" si="85"/>
        <v>0</v>
      </c>
      <c r="T239">
        <f t="shared" si="86"/>
        <v>0</v>
      </c>
      <c r="U239">
        <f t="shared" si="87"/>
        <v>0</v>
      </c>
      <c r="V239">
        <f t="shared" si="88"/>
        <v>0</v>
      </c>
      <c r="W239">
        <f t="shared" si="89"/>
        <v>0</v>
      </c>
      <c r="X239">
        <f t="shared" si="90"/>
        <v>0</v>
      </c>
      <c r="Y239">
        <f t="shared" si="91"/>
        <v>0</v>
      </c>
      <c r="Z239">
        <f t="shared" si="92"/>
        <v>0</v>
      </c>
    </row>
    <row r="240" spans="2:26" ht="12.75">
      <c r="B240" s="18">
        <f>B150*10</f>
        <v>64</v>
      </c>
      <c r="C240" s="19">
        <v>2.476</v>
      </c>
      <c r="E240" s="18">
        <f>E150*10</f>
        <v>64</v>
      </c>
      <c r="F240" s="19">
        <v>2.15</v>
      </c>
      <c r="H240">
        <f t="shared" si="93"/>
        <v>0</v>
      </c>
      <c r="I240">
        <f t="shared" si="93"/>
        <v>0</v>
      </c>
      <c r="J240">
        <f t="shared" si="96"/>
        <v>0</v>
      </c>
      <c r="K240">
        <f t="shared" si="97"/>
        <v>0</v>
      </c>
      <c r="L240">
        <f t="shared" si="98"/>
        <v>0</v>
      </c>
      <c r="M240">
        <f t="shared" si="99"/>
        <v>0</v>
      </c>
      <c r="N240">
        <f t="shared" si="100"/>
        <v>0</v>
      </c>
      <c r="O240">
        <f t="shared" si="101"/>
        <v>0</v>
      </c>
      <c r="P240">
        <f t="shared" si="102"/>
        <v>0</v>
      </c>
      <c r="R240">
        <f t="shared" si="102"/>
        <v>0</v>
      </c>
      <c r="S240">
        <f t="shared" si="85"/>
        <v>0</v>
      </c>
      <c r="T240">
        <f t="shared" si="86"/>
        <v>0</v>
      </c>
      <c r="U240">
        <f t="shared" si="87"/>
        <v>0</v>
      </c>
      <c r="V240">
        <f t="shared" si="88"/>
        <v>0</v>
      </c>
      <c r="W240">
        <f t="shared" si="89"/>
        <v>0</v>
      </c>
      <c r="X240">
        <f t="shared" si="90"/>
        <v>0</v>
      </c>
      <c r="Y240">
        <f t="shared" si="91"/>
        <v>0</v>
      </c>
      <c r="Z240">
        <f t="shared" si="92"/>
        <v>0</v>
      </c>
    </row>
    <row r="241" spans="2:26" ht="12.75">
      <c r="B241" s="18">
        <f aca="true" t="shared" si="105" ref="B241:B257">B240+1</f>
        <v>65</v>
      </c>
      <c r="C241" s="19">
        <f>C258+((C240-C258)/18)*17</f>
        <v>2.4645</v>
      </c>
      <c r="E241" s="18">
        <f aca="true" t="shared" si="106" ref="E241:E257">E240+1</f>
        <v>65</v>
      </c>
      <c r="F241" s="19">
        <f>F258+((F240-F258)/18)*17</f>
        <v>2.1247777777777777</v>
      </c>
      <c r="H241">
        <f t="shared" si="93"/>
        <v>0</v>
      </c>
      <c r="I241">
        <f t="shared" si="93"/>
        <v>0</v>
      </c>
      <c r="J241">
        <f t="shared" si="96"/>
        <v>0</v>
      </c>
      <c r="K241">
        <f t="shared" si="97"/>
        <v>0</v>
      </c>
      <c r="L241">
        <f t="shared" si="98"/>
        <v>0</v>
      </c>
      <c r="M241">
        <f t="shared" si="99"/>
        <v>0</v>
      </c>
      <c r="N241">
        <f t="shared" si="100"/>
        <v>0</v>
      </c>
      <c r="O241">
        <f t="shared" si="101"/>
        <v>0</v>
      </c>
      <c r="P241">
        <f t="shared" si="102"/>
        <v>0</v>
      </c>
      <c r="R241">
        <f t="shared" si="102"/>
        <v>0</v>
      </c>
      <c r="S241">
        <f t="shared" si="85"/>
        <v>0</v>
      </c>
      <c r="T241">
        <f t="shared" si="86"/>
        <v>0</v>
      </c>
      <c r="U241">
        <f t="shared" si="87"/>
        <v>0</v>
      </c>
      <c r="V241">
        <f t="shared" si="88"/>
        <v>0</v>
      </c>
      <c r="W241">
        <f t="shared" si="89"/>
        <v>0</v>
      </c>
      <c r="X241">
        <f t="shared" si="90"/>
        <v>0</v>
      </c>
      <c r="Y241">
        <f t="shared" si="91"/>
        <v>0</v>
      </c>
      <c r="Z241">
        <f t="shared" si="92"/>
        <v>0</v>
      </c>
    </row>
    <row r="242" spans="2:26" ht="12.75">
      <c r="B242" s="18">
        <f t="shared" si="105"/>
        <v>66</v>
      </c>
      <c r="C242" s="19">
        <f>C258+((C240-C258)/18)*16</f>
        <v>2.453</v>
      </c>
      <c r="E242" s="18">
        <f t="shared" si="106"/>
        <v>66</v>
      </c>
      <c r="F242" s="19">
        <f>F258+((F240-F258)/18)*16</f>
        <v>2.0995555555555554</v>
      </c>
      <c r="H242">
        <f t="shared" si="93"/>
        <v>0</v>
      </c>
      <c r="I242">
        <f t="shared" si="93"/>
        <v>0</v>
      </c>
      <c r="J242">
        <f t="shared" si="96"/>
        <v>0</v>
      </c>
      <c r="K242">
        <f t="shared" si="97"/>
        <v>0</v>
      </c>
      <c r="L242">
        <f t="shared" si="98"/>
        <v>0</v>
      </c>
      <c r="M242">
        <f t="shared" si="99"/>
        <v>0</v>
      </c>
      <c r="N242">
        <f t="shared" si="100"/>
        <v>0</v>
      </c>
      <c r="O242">
        <f t="shared" si="101"/>
        <v>0</v>
      </c>
      <c r="P242">
        <f t="shared" si="102"/>
        <v>0</v>
      </c>
      <c r="R242">
        <f t="shared" si="102"/>
        <v>0</v>
      </c>
      <c r="S242">
        <f t="shared" si="85"/>
        <v>0</v>
      </c>
      <c r="T242">
        <f t="shared" si="86"/>
        <v>0</v>
      </c>
      <c r="U242">
        <f t="shared" si="87"/>
        <v>0</v>
      </c>
      <c r="V242">
        <f t="shared" si="88"/>
        <v>0</v>
      </c>
      <c r="W242">
        <f t="shared" si="89"/>
        <v>0</v>
      </c>
      <c r="X242">
        <f t="shared" si="90"/>
        <v>0</v>
      </c>
      <c r="Y242">
        <f t="shared" si="91"/>
        <v>0</v>
      </c>
      <c r="Z242">
        <f t="shared" si="92"/>
        <v>0</v>
      </c>
    </row>
    <row r="243" spans="2:26" ht="12.75">
      <c r="B243" s="18">
        <f t="shared" si="105"/>
        <v>67</v>
      </c>
      <c r="C243" s="19">
        <f>C258+((C240-C258)/18)*15</f>
        <v>2.4415</v>
      </c>
      <c r="E243" s="18">
        <f t="shared" si="106"/>
        <v>67</v>
      </c>
      <c r="F243" s="19">
        <f>F258+((F240-F258)/18)*15</f>
        <v>2.074333333333333</v>
      </c>
      <c r="H243">
        <f t="shared" si="93"/>
        <v>0</v>
      </c>
      <c r="I243">
        <f t="shared" si="93"/>
        <v>0</v>
      </c>
      <c r="J243">
        <f t="shared" si="96"/>
        <v>0</v>
      </c>
      <c r="K243">
        <f t="shared" si="97"/>
        <v>0</v>
      </c>
      <c r="L243">
        <f t="shared" si="98"/>
        <v>0</v>
      </c>
      <c r="M243">
        <f t="shared" si="99"/>
        <v>0</v>
      </c>
      <c r="N243">
        <f t="shared" si="100"/>
        <v>0</v>
      </c>
      <c r="O243">
        <f t="shared" si="101"/>
        <v>0</v>
      </c>
      <c r="P243">
        <f t="shared" si="102"/>
        <v>0</v>
      </c>
      <c r="R243">
        <f t="shared" si="102"/>
        <v>0</v>
      </c>
      <c r="S243">
        <f t="shared" si="85"/>
        <v>0</v>
      </c>
      <c r="T243">
        <f t="shared" si="86"/>
        <v>0</v>
      </c>
      <c r="U243">
        <f t="shared" si="87"/>
        <v>0</v>
      </c>
      <c r="V243">
        <f t="shared" si="88"/>
        <v>0</v>
      </c>
      <c r="W243">
        <f t="shared" si="89"/>
        <v>0</v>
      </c>
      <c r="X243">
        <f t="shared" si="90"/>
        <v>0</v>
      </c>
      <c r="Y243">
        <f t="shared" si="91"/>
        <v>0</v>
      </c>
      <c r="Z243">
        <f t="shared" si="92"/>
        <v>0</v>
      </c>
    </row>
    <row r="244" spans="2:26" ht="12.75">
      <c r="B244" s="18">
        <f t="shared" si="105"/>
        <v>68</v>
      </c>
      <c r="C244" s="19">
        <f>C258+((C240-C258)/18)*14</f>
        <v>2.43</v>
      </c>
      <c r="E244" s="18">
        <f t="shared" si="106"/>
        <v>68</v>
      </c>
      <c r="F244" s="19">
        <f>F258+((F240-F258)/18)*14</f>
        <v>2.049111111111111</v>
      </c>
      <c r="H244">
        <f t="shared" si="93"/>
        <v>0</v>
      </c>
      <c r="I244">
        <f t="shared" si="93"/>
        <v>0</v>
      </c>
      <c r="J244">
        <f t="shared" si="96"/>
        <v>0</v>
      </c>
      <c r="K244">
        <f t="shared" si="97"/>
        <v>0</v>
      </c>
      <c r="L244">
        <f t="shared" si="98"/>
        <v>0</v>
      </c>
      <c r="M244">
        <f t="shared" si="99"/>
        <v>0</v>
      </c>
      <c r="N244">
        <f t="shared" si="100"/>
        <v>0</v>
      </c>
      <c r="O244">
        <f t="shared" si="101"/>
        <v>0</v>
      </c>
      <c r="P244">
        <f t="shared" si="102"/>
        <v>0</v>
      </c>
      <c r="R244">
        <f t="shared" si="102"/>
        <v>0</v>
      </c>
      <c r="S244">
        <f t="shared" si="85"/>
        <v>0</v>
      </c>
      <c r="T244">
        <f t="shared" si="86"/>
        <v>0</v>
      </c>
      <c r="U244">
        <f t="shared" si="87"/>
        <v>0</v>
      </c>
      <c r="V244">
        <f t="shared" si="88"/>
        <v>0</v>
      </c>
      <c r="W244">
        <f t="shared" si="89"/>
        <v>0</v>
      </c>
      <c r="X244">
        <f t="shared" si="90"/>
        <v>0</v>
      </c>
      <c r="Y244">
        <f t="shared" si="91"/>
        <v>0</v>
      </c>
      <c r="Z244">
        <f t="shared" si="92"/>
        <v>0</v>
      </c>
    </row>
    <row r="245" spans="2:26" ht="12.75">
      <c r="B245" s="18">
        <f t="shared" si="105"/>
        <v>69</v>
      </c>
      <c r="C245" s="19">
        <f>C258+((C240-C258)/18)*13</f>
        <v>2.4185</v>
      </c>
      <c r="E245" s="18">
        <f t="shared" si="106"/>
        <v>69</v>
      </c>
      <c r="F245" s="19">
        <f>F258+((F240-F258)/18)*13</f>
        <v>2.0238888888888886</v>
      </c>
      <c r="H245">
        <f t="shared" si="93"/>
        <v>0</v>
      </c>
      <c r="I245">
        <f t="shared" si="93"/>
        <v>0</v>
      </c>
      <c r="J245">
        <f t="shared" si="96"/>
        <v>0</v>
      </c>
      <c r="K245">
        <f t="shared" si="97"/>
        <v>0</v>
      </c>
      <c r="L245">
        <f t="shared" si="98"/>
        <v>0</v>
      </c>
      <c r="M245">
        <f t="shared" si="99"/>
        <v>0</v>
      </c>
      <c r="N245">
        <f t="shared" si="100"/>
        <v>0</v>
      </c>
      <c r="O245">
        <f t="shared" si="101"/>
        <v>0</v>
      </c>
      <c r="P245">
        <f t="shared" si="102"/>
        <v>0</v>
      </c>
      <c r="R245">
        <f t="shared" si="102"/>
        <v>0</v>
      </c>
      <c r="S245">
        <f t="shared" si="85"/>
        <v>0</v>
      </c>
      <c r="T245">
        <f t="shared" si="86"/>
        <v>0</v>
      </c>
      <c r="U245">
        <f t="shared" si="87"/>
        <v>0</v>
      </c>
      <c r="V245">
        <f t="shared" si="88"/>
        <v>0</v>
      </c>
      <c r="W245">
        <f t="shared" si="89"/>
        <v>0</v>
      </c>
      <c r="X245">
        <f t="shared" si="90"/>
        <v>0</v>
      </c>
      <c r="Y245">
        <f t="shared" si="91"/>
        <v>0</v>
      </c>
      <c r="Z245">
        <f t="shared" si="92"/>
        <v>0</v>
      </c>
    </row>
    <row r="246" spans="2:26" ht="12.75">
      <c r="B246" s="18">
        <f t="shared" si="105"/>
        <v>70</v>
      </c>
      <c r="C246" s="19">
        <f>C258+((C240-C258)/18)*12</f>
        <v>2.407</v>
      </c>
      <c r="E246" s="18">
        <f t="shared" si="106"/>
        <v>70</v>
      </c>
      <c r="F246" s="19">
        <f>F258+((F240-F258)/18)*12</f>
        <v>1.9986666666666666</v>
      </c>
      <c r="H246">
        <f t="shared" si="93"/>
        <v>0</v>
      </c>
      <c r="I246">
        <f t="shared" si="93"/>
        <v>0</v>
      </c>
      <c r="J246">
        <f t="shared" si="96"/>
        <v>0</v>
      </c>
      <c r="K246">
        <f t="shared" si="97"/>
        <v>0</v>
      </c>
      <c r="L246">
        <f t="shared" si="98"/>
        <v>0</v>
      </c>
      <c r="M246">
        <f t="shared" si="99"/>
        <v>0</v>
      </c>
      <c r="N246">
        <f t="shared" si="100"/>
        <v>0</v>
      </c>
      <c r="O246">
        <f t="shared" si="101"/>
        <v>0</v>
      </c>
      <c r="P246">
        <f t="shared" si="102"/>
        <v>0</v>
      </c>
      <c r="R246">
        <f t="shared" si="102"/>
        <v>0</v>
      </c>
      <c r="S246">
        <f t="shared" si="85"/>
        <v>0</v>
      </c>
      <c r="T246">
        <f t="shared" si="86"/>
        <v>0</v>
      </c>
      <c r="U246">
        <f t="shared" si="87"/>
        <v>0</v>
      </c>
      <c r="V246">
        <f t="shared" si="88"/>
        <v>0</v>
      </c>
      <c r="W246">
        <f t="shared" si="89"/>
        <v>0</v>
      </c>
      <c r="X246">
        <f t="shared" si="90"/>
        <v>0</v>
      </c>
      <c r="Y246">
        <f t="shared" si="91"/>
        <v>0</v>
      </c>
      <c r="Z246">
        <f t="shared" si="92"/>
        <v>0</v>
      </c>
    </row>
    <row r="247" spans="2:26" ht="12.75">
      <c r="B247" s="18">
        <f t="shared" si="105"/>
        <v>71</v>
      </c>
      <c r="C247" s="19">
        <f>C258+((C240-C258)/18)*11</f>
        <v>2.3955</v>
      </c>
      <c r="E247" s="18">
        <f t="shared" si="106"/>
        <v>71</v>
      </c>
      <c r="F247" s="19">
        <f>F258+((F240-F258)/18)*11</f>
        <v>1.9734444444444443</v>
      </c>
      <c r="H247">
        <f t="shared" si="93"/>
        <v>0</v>
      </c>
      <c r="I247">
        <f t="shared" si="93"/>
        <v>0</v>
      </c>
      <c r="J247">
        <f t="shared" si="96"/>
        <v>0</v>
      </c>
      <c r="K247">
        <f t="shared" si="97"/>
        <v>0</v>
      </c>
      <c r="L247">
        <f t="shared" si="98"/>
        <v>0</v>
      </c>
      <c r="M247">
        <f t="shared" si="99"/>
        <v>0</v>
      </c>
      <c r="N247">
        <f t="shared" si="100"/>
        <v>0</v>
      </c>
      <c r="O247">
        <f t="shared" si="101"/>
        <v>0</v>
      </c>
      <c r="P247">
        <f t="shared" si="102"/>
        <v>0</v>
      </c>
      <c r="R247">
        <f t="shared" si="102"/>
        <v>0</v>
      </c>
      <c r="S247">
        <f t="shared" si="85"/>
        <v>0</v>
      </c>
      <c r="T247">
        <f t="shared" si="86"/>
        <v>0</v>
      </c>
      <c r="U247">
        <f t="shared" si="87"/>
        <v>0</v>
      </c>
      <c r="V247">
        <f t="shared" si="88"/>
        <v>0</v>
      </c>
      <c r="W247">
        <f t="shared" si="89"/>
        <v>0</v>
      </c>
      <c r="X247">
        <f t="shared" si="90"/>
        <v>0</v>
      </c>
      <c r="Y247">
        <f t="shared" si="91"/>
        <v>0</v>
      </c>
      <c r="Z247">
        <f t="shared" si="92"/>
        <v>0</v>
      </c>
    </row>
    <row r="248" spans="2:26" ht="12.75">
      <c r="B248" s="18">
        <f t="shared" si="105"/>
        <v>72</v>
      </c>
      <c r="C248" s="19">
        <f>C258+((C240-C258)/18)*10</f>
        <v>2.384</v>
      </c>
      <c r="E248" s="18">
        <f t="shared" si="106"/>
        <v>72</v>
      </c>
      <c r="F248" s="19">
        <f>F258+((F240-F258)/18)*10</f>
        <v>1.948222222222222</v>
      </c>
      <c r="H248">
        <f t="shared" si="93"/>
        <v>0</v>
      </c>
      <c r="I248">
        <f t="shared" si="93"/>
        <v>0</v>
      </c>
      <c r="J248">
        <f t="shared" si="96"/>
        <v>0</v>
      </c>
      <c r="K248">
        <f t="shared" si="97"/>
        <v>0</v>
      </c>
      <c r="L248">
        <f t="shared" si="98"/>
        <v>0</v>
      </c>
      <c r="M248">
        <f t="shared" si="99"/>
        <v>0</v>
      </c>
      <c r="N248">
        <f t="shared" si="100"/>
        <v>0</v>
      </c>
      <c r="O248">
        <f t="shared" si="101"/>
        <v>0</v>
      </c>
      <c r="P248">
        <f t="shared" si="102"/>
        <v>0</v>
      </c>
      <c r="R248">
        <f t="shared" si="102"/>
        <v>0</v>
      </c>
      <c r="S248">
        <f t="shared" si="85"/>
        <v>0</v>
      </c>
      <c r="T248">
        <f t="shared" si="86"/>
        <v>0</v>
      </c>
      <c r="U248">
        <f t="shared" si="87"/>
        <v>0</v>
      </c>
      <c r="V248">
        <f t="shared" si="88"/>
        <v>0</v>
      </c>
      <c r="W248">
        <f t="shared" si="89"/>
        <v>0</v>
      </c>
      <c r="X248">
        <f t="shared" si="90"/>
        <v>0</v>
      </c>
      <c r="Y248">
        <f t="shared" si="91"/>
        <v>0</v>
      </c>
      <c r="Z248">
        <f t="shared" si="92"/>
        <v>0</v>
      </c>
    </row>
    <row r="249" spans="2:26" ht="12.75">
      <c r="B249" s="18">
        <f t="shared" si="105"/>
        <v>73</v>
      </c>
      <c r="C249" s="19">
        <f>C258+((C240-C258)/18)*9</f>
        <v>2.3725</v>
      </c>
      <c r="E249" s="18">
        <f t="shared" si="106"/>
        <v>73</v>
      </c>
      <c r="F249" s="19">
        <f>F258+((F240-F258)/18)*9</f>
        <v>1.923</v>
      </c>
      <c r="H249">
        <f t="shared" si="93"/>
        <v>0</v>
      </c>
      <c r="I249">
        <f t="shared" si="93"/>
        <v>0</v>
      </c>
      <c r="J249">
        <f t="shared" si="96"/>
        <v>0</v>
      </c>
      <c r="K249">
        <f t="shared" si="97"/>
        <v>0</v>
      </c>
      <c r="L249">
        <f t="shared" si="98"/>
        <v>0</v>
      </c>
      <c r="M249">
        <f t="shared" si="99"/>
        <v>0</v>
      </c>
      <c r="N249">
        <f t="shared" si="100"/>
        <v>0</v>
      </c>
      <c r="O249">
        <f t="shared" si="101"/>
        <v>0</v>
      </c>
      <c r="P249">
        <f t="shared" si="102"/>
        <v>0</v>
      </c>
      <c r="R249">
        <f t="shared" si="102"/>
        <v>0</v>
      </c>
      <c r="S249">
        <f t="shared" si="85"/>
        <v>0</v>
      </c>
      <c r="T249">
        <f t="shared" si="86"/>
        <v>0</v>
      </c>
      <c r="U249">
        <f t="shared" si="87"/>
        <v>0</v>
      </c>
      <c r="V249">
        <f t="shared" si="88"/>
        <v>0</v>
      </c>
      <c r="W249">
        <f t="shared" si="89"/>
        <v>0</v>
      </c>
      <c r="X249">
        <f t="shared" si="90"/>
        <v>0</v>
      </c>
      <c r="Y249">
        <f t="shared" si="91"/>
        <v>0</v>
      </c>
      <c r="Z249">
        <f t="shared" si="92"/>
        <v>0</v>
      </c>
    </row>
    <row r="250" spans="2:26" ht="12.75">
      <c r="B250" s="18">
        <f t="shared" si="105"/>
        <v>74</v>
      </c>
      <c r="C250" s="19">
        <f>C258+((C240-C258)/18)*8</f>
        <v>2.361</v>
      </c>
      <c r="E250" s="18">
        <f t="shared" si="106"/>
        <v>74</v>
      </c>
      <c r="F250" s="19">
        <f>F258+((F240-F258)/18)*8</f>
        <v>1.8977777777777778</v>
      </c>
      <c r="H250">
        <f t="shared" si="93"/>
        <v>0</v>
      </c>
      <c r="I250">
        <f t="shared" si="93"/>
        <v>0</v>
      </c>
      <c r="J250">
        <f t="shared" si="96"/>
        <v>0</v>
      </c>
      <c r="K250">
        <f t="shared" si="97"/>
        <v>0</v>
      </c>
      <c r="L250">
        <f t="shared" si="98"/>
        <v>0</v>
      </c>
      <c r="M250">
        <f t="shared" si="99"/>
        <v>0</v>
      </c>
      <c r="N250">
        <f t="shared" si="100"/>
        <v>0</v>
      </c>
      <c r="O250">
        <f t="shared" si="101"/>
        <v>0</v>
      </c>
      <c r="P250">
        <f t="shared" si="102"/>
        <v>0</v>
      </c>
      <c r="R250">
        <f t="shared" si="102"/>
        <v>0</v>
      </c>
      <c r="S250">
        <f t="shared" si="85"/>
        <v>0</v>
      </c>
      <c r="T250">
        <f t="shared" si="86"/>
        <v>0</v>
      </c>
      <c r="U250">
        <f t="shared" si="87"/>
        <v>0</v>
      </c>
      <c r="V250">
        <f t="shared" si="88"/>
        <v>0</v>
      </c>
      <c r="W250">
        <f t="shared" si="89"/>
        <v>0</v>
      </c>
      <c r="X250">
        <f t="shared" si="90"/>
        <v>0</v>
      </c>
      <c r="Y250">
        <f t="shared" si="91"/>
        <v>0</v>
      </c>
      <c r="Z250">
        <f t="shared" si="92"/>
        <v>0</v>
      </c>
    </row>
    <row r="251" spans="2:26" ht="12.75">
      <c r="B251" s="18">
        <f t="shared" si="105"/>
        <v>75</v>
      </c>
      <c r="C251" s="19">
        <f>C258+((C240-C258)/18)*7</f>
        <v>2.3495</v>
      </c>
      <c r="E251" s="18">
        <f t="shared" si="106"/>
        <v>75</v>
      </c>
      <c r="F251" s="19">
        <f>F258+((F240-F258)/18)*7</f>
        <v>1.8725555555555555</v>
      </c>
      <c r="H251">
        <f t="shared" si="93"/>
        <v>0</v>
      </c>
      <c r="I251">
        <f t="shared" si="93"/>
        <v>0</v>
      </c>
      <c r="J251">
        <f t="shared" si="96"/>
        <v>0</v>
      </c>
      <c r="K251">
        <f t="shared" si="97"/>
        <v>0</v>
      </c>
      <c r="L251">
        <f t="shared" si="98"/>
        <v>0</v>
      </c>
      <c r="M251">
        <f t="shared" si="99"/>
        <v>0</v>
      </c>
      <c r="N251">
        <f t="shared" si="100"/>
        <v>0</v>
      </c>
      <c r="O251">
        <f t="shared" si="101"/>
        <v>0</v>
      </c>
      <c r="P251">
        <f t="shared" si="102"/>
        <v>0</v>
      </c>
      <c r="R251">
        <f t="shared" si="102"/>
        <v>0</v>
      </c>
      <c r="S251">
        <f t="shared" si="85"/>
        <v>0</v>
      </c>
      <c r="T251">
        <f t="shared" si="86"/>
        <v>0</v>
      </c>
      <c r="U251">
        <f t="shared" si="87"/>
        <v>0</v>
      </c>
      <c r="V251">
        <f t="shared" si="88"/>
        <v>0</v>
      </c>
      <c r="W251">
        <f t="shared" si="89"/>
        <v>0</v>
      </c>
      <c r="X251">
        <f t="shared" si="90"/>
        <v>0</v>
      </c>
      <c r="Y251">
        <f t="shared" si="91"/>
        <v>0</v>
      </c>
      <c r="Z251">
        <f t="shared" si="92"/>
        <v>0</v>
      </c>
    </row>
    <row r="252" spans="2:26" ht="12.75">
      <c r="B252" s="18">
        <f t="shared" si="105"/>
        <v>76</v>
      </c>
      <c r="C252" s="19">
        <f>C258+((C240-C258)/18)*6</f>
        <v>2.338</v>
      </c>
      <c r="E252" s="18">
        <f t="shared" si="106"/>
        <v>76</v>
      </c>
      <c r="F252" s="19">
        <f>F258+((F240-F258)/18)*6</f>
        <v>1.8473333333333333</v>
      </c>
      <c r="H252">
        <f t="shared" si="93"/>
        <v>0</v>
      </c>
      <c r="I252">
        <f t="shared" si="93"/>
        <v>0</v>
      </c>
      <c r="J252">
        <f t="shared" si="96"/>
        <v>0</v>
      </c>
      <c r="K252">
        <f t="shared" si="97"/>
        <v>0</v>
      </c>
      <c r="L252">
        <f t="shared" si="98"/>
        <v>0</v>
      </c>
      <c r="M252">
        <f t="shared" si="99"/>
        <v>0</v>
      </c>
      <c r="N252">
        <f t="shared" si="100"/>
        <v>0</v>
      </c>
      <c r="O252">
        <f t="shared" si="101"/>
        <v>0</v>
      </c>
      <c r="P252">
        <f t="shared" si="102"/>
        <v>0</v>
      </c>
      <c r="R252">
        <f t="shared" si="102"/>
        <v>0</v>
      </c>
      <c r="S252">
        <f t="shared" si="85"/>
        <v>0</v>
      </c>
      <c r="T252">
        <f t="shared" si="86"/>
        <v>0</v>
      </c>
      <c r="U252">
        <f t="shared" si="87"/>
        <v>0</v>
      </c>
      <c r="V252">
        <f t="shared" si="88"/>
        <v>0</v>
      </c>
      <c r="W252">
        <f t="shared" si="89"/>
        <v>0</v>
      </c>
      <c r="X252">
        <f t="shared" si="90"/>
        <v>0</v>
      </c>
      <c r="Y252">
        <f t="shared" si="91"/>
        <v>0</v>
      </c>
      <c r="Z252">
        <f t="shared" si="92"/>
        <v>0</v>
      </c>
    </row>
    <row r="253" spans="2:26" ht="12.75">
      <c r="B253" s="18">
        <f t="shared" si="105"/>
        <v>77</v>
      </c>
      <c r="C253" s="19">
        <f>C258+((C240-C258)/18)*5</f>
        <v>2.3265000000000002</v>
      </c>
      <c r="E253" s="18">
        <f t="shared" si="106"/>
        <v>77</v>
      </c>
      <c r="F253" s="19">
        <f>F258+((F240-F258)/18)*5</f>
        <v>1.822111111111111</v>
      </c>
      <c r="H253">
        <f t="shared" si="93"/>
        <v>0</v>
      </c>
      <c r="I253">
        <f t="shared" si="93"/>
        <v>0</v>
      </c>
      <c r="J253">
        <f t="shared" si="96"/>
        <v>0</v>
      </c>
      <c r="K253">
        <f t="shared" si="97"/>
        <v>0</v>
      </c>
      <c r="L253">
        <f t="shared" si="98"/>
        <v>0</v>
      </c>
      <c r="M253">
        <f t="shared" si="99"/>
        <v>0</v>
      </c>
      <c r="N253">
        <f t="shared" si="100"/>
        <v>0</v>
      </c>
      <c r="O253">
        <f t="shared" si="101"/>
        <v>0</v>
      </c>
      <c r="P253">
        <f t="shared" si="102"/>
        <v>0</v>
      </c>
      <c r="R253">
        <f t="shared" si="102"/>
        <v>0</v>
      </c>
      <c r="S253">
        <f t="shared" si="85"/>
        <v>0</v>
      </c>
      <c r="T253">
        <f t="shared" si="86"/>
        <v>0</v>
      </c>
      <c r="U253">
        <f t="shared" si="87"/>
        <v>0</v>
      </c>
      <c r="V253">
        <f t="shared" si="88"/>
        <v>0</v>
      </c>
      <c r="W253">
        <f t="shared" si="89"/>
        <v>0</v>
      </c>
      <c r="X253">
        <f t="shared" si="90"/>
        <v>0</v>
      </c>
      <c r="Y253">
        <f t="shared" si="91"/>
        <v>0</v>
      </c>
      <c r="Z253">
        <f t="shared" si="92"/>
        <v>0</v>
      </c>
    </row>
    <row r="254" spans="2:26" ht="12.75">
      <c r="B254" s="18">
        <f t="shared" si="105"/>
        <v>78</v>
      </c>
      <c r="C254" s="19">
        <f>C258+((C240-C258)/18)*4</f>
        <v>2.315</v>
      </c>
      <c r="E254" s="18">
        <f t="shared" si="106"/>
        <v>78</v>
      </c>
      <c r="F254" s="19">
        <f>F258+((F240-F258)/18)*4</f>
        <v>1.7968888888888888</v>
      </c>
      <c r="H254">
        <f t="shared" si="93"/>
        <v>0</v>
      </c>
      <c r="I254">
        <f t="shared" si="93"/>
        <v>0</v>
      </c>
      <c r="J254">
        <f t="shared" si="96"/>
        <v>0</v>
      </c>
      <c r="K254">
        <f t="shared" si="97"/>
        <v>0</v>
      </c>
      <c r="L254">
        <f t="shared" si="98"/>
        <v>0</v>
      </c>
      <c r="M254">
        <f t="shared" si="99"/>
        <v>0</v>
      </c>
      <c r="N254">
        <f t="shared" si="100"/>
        <v>0</v>
      </c>
      <c r="O254">
        <f t="shared" si="101"/>
        <v>0</v>
      </c>
      <c r="P254">
        <f t="shared" si="102"/>
        <v>0</v>
      </c>
      <c r="R254">
        <f t="shared" si="102"/>
        <v>0</v>
      </c>
      <c r="S254">
        <f t="shared" si="85"/>
        <v>0</v>
      </c>
      <c r="T254">
        <f t="shared" si="86"/>
        <v>0</v>
      </c>
      <c r="U254">
        <f t="shared" si="87"/>
        <v>0</v>
      </c>
      <c r="V254">
        <f t="shared" si="88"/>
        <v>0</v>
      </c>
      <c r="W254">
        <f t="shared" si="89"/>
        <v>0</v>
      </c>
      <c r="X254">
        <f t="shared" si="90"/>
        <v>0</v>
      </c>
      <c r="Y254">
        <f t="shared" si="91"/>
        <v>0</v>
      </c>
      <c r="Z254">
        <f t="shared" si="92"/>
        <v>0</v>
      </c>
    </row>
    <row r="255" spans="2:26" ht="12.75">
      <c r="B255" s="18">
        <f t="shared" si="105"/>
        <v>79</v>
      </c>
      <c r="C255" s="19">
        <f>C258+((C240-C258)/18)*3</f>
        <v>2.3035</v>
      </c>
      <c r="E255" s="18">
        <f t="shared" si="106"/>
        <v>79</v>
      </c>
      <c r="F255" s="19">
        <f>F258+((F240-F258)/18)*3</f>
        <v>1.7716666666666665</v>
      </c>
      <c r="H255">
        <f t="shared" si="93"/>
        <v>0</v>
      </c>
      <c r="I255">
        <f t="shared" si="93"/>
        <v>0</v>
      </c>
      <c r="J255">
        <f t="shared" si="96"/>
        <v>0</v>
      </c>
      <c r="K255">
        <f t="shared" si="97"/>
        <v>0</v>
      </c>
      <c r="L255">
        <f t="shared" si="98"/>
        <v>0</v>
      </c>
      <c r="M255">
        <f t="shared" si="99"/>
        <v>0</v>
      </c>
      <c r="N255">
        <f t="shared" si="100"/>
        <v>0</v>
      </c>
      <c r="O255">
        <f t="shared" si="101"/>
        <v>0</v>
      </c>
      <c r="P255">
        <f t="shared" si="102"/>
        <v>0</v>
      </c>
      <c r="R255">
        <f t="shared" si="102"/>
        <v>0</v>
      </c>
      <c r="S255">
        <f t="shared" si="85"/>
        <v>0</v>
      </c>
      <c r="T255">
        <f t="shared" si="86"/>
        <v>0</v>
      </c>
      <c r="U255">
        <f t="shared" si="87"/>
        <v>0</v>
      </c>
      <c r="V255">
        <f t="shared" si="88"/>
        <v>0</v>
      </c>
      <c r="W255">
        <f t="shared" si="89"/>
        <v>0</v>
      </c>
      <c r="X255">
        <f t="shared" si="90"/>
        <v>0</v>
      </c>
      <c r="Y255">
        <f t="shared" si="91"/>
        <v>0</v>
      </c>
      <c r="Z255">
        <f t="shared" si="92"/>
        <v>0</v>
      </c>
    </row>
    <row r="256" spans="2:26" ht="12.75">
      <c r="B256" s="18">
        <f t="shared" si="105"/>
        <v>80</v>
      </c>
      <c r="C256" s="19">
        <f>C258+((C240-C258)/18)*2</f>
        <v>2.2920000000000003</v>
      </c>
      <c r="E256" s="18">
        <f t="shared" si="106"/>
        <v>80</v>
      </c>
      <c r="F256" s="19">
        <f>F258+((F240-F258)/18)*2</f>
        <v>1.7464444444444445</v>
      </c>
      <c r="H256">
        <f t="shared" si="93"/>
        <v>0</v>
      </c>
      <c r="I256">
        <f t="shared" si="93"/>
        <v>0</v>
      </c>
      <c r="J256">
        <f t="shared" si="96"/>
        <v>0</v>
      </c>
      <c r="K256">
        <f t="shared" si="97"/>
        <v>0</v>
      </c>
      <c r="L256">
        <f t="shared" si="98"/>
        <v>0</v>
      </c>
      <c r="M256">
        <f t="shared" si="99"/>
        <v>0</v>
      </c>
      <c r="N256">
        <f t="shared" si="100"/>
        <v>0</v>
      </c>
      <c r="O256">
        <f t="shared" si="101"/>
        <v>0</v>
      </c>
      <c r="P256">
        <f t="shared" si="102"/>
        <v>0</v>
      </c>
      <c r="R256">
        <f t="shared" si="102"/>
        <v>0</v>
      </c>
      <c r="S256">
        <f t="shared" si="85"/>
        <v>0</v>
      </c>
      <c r="T256">
        <f t="shared" si="86"/>
        <v>0</v>
      </c>
      <c r="U256">
        <f t="shared" si="87"/>
        <v>0</v>
      </c>
      <c r="V256">
        <f t="shared" si="88"/>
        <v>0</v>
      </c>
      <c r="W256">
        <f t="shared" si="89"/>
        <v>0</v>
      </c>
      <c r="X256">
        <f t="shared" si="90"/>
        <v>0</v>
      </c>
      <c r="Y256">
        <f t="shared" si="91"/>
        <v>0</v>
      </c>
      <c r="Z256">
        <f t="shared" si="92"/>
        <v>0</v>
      </c>
    </row>
    <row r="257" spans="2:26" ht="12.75">
      <c r="B257" s="18">
        <f t="shared" si="105"/>
        <v>81</v>
      </c>
      <c r="C257" s="19">
        <f>C258+((C240-C258)/18)*1</f>
        <v>2.2805</v>
      </c>
      <c r="E257" s="18">
        <f t="shared" si="106"/>
        <v>81</v>
      </c>
      <c r="F257" s="19">
        <f>F258+((F240-F258)/18)*1</f>
        <v>1.7212222222222222</v>
      </c>
      <c r="H257">
        <f t="shared" si="93"/>
        <v>0</v>
      </c>
      <c r="I257">
        <f t="shared" si="93"/>
        <v>0</v>
      </c>
      <c r="J257">
        <f t="shared" si="96"/>
        <v>0</v>
      </c>
      <c r="K257">
        <f t="shared" si="97"/>
        <v>0</v>
      </c>
      <c r="L257">
        <f t="shared" si="98"/>
        <v>0</v>
      </c>
      <c r="M257">
        <f t="shared" si="99"/>
        <v>0</v>
      </c>
      <c r="N257">
        <f t="shared" si="100"/>
        <v>0</v>
      </c>
      <c r="O257">
        <f t="shared" si="101"/>
        <v>0</v>
      </c>
      <c r="P257">
        <f t="shared" si="102"/>
        <v>0</v>
      </c>
      <c r="R257">
        <f t="shared" si="102"/>
        <v>0</v>
      </c>
      <c r="S257">
        <f t="shared" si="85"/>
        <v>0</v>
      </c>
      <c r="T257">
        <f t="shared" si="86"/>
        <v>0</v>
      </c>
      <c r="U257">
        <f t="shared" si="87"/>
        <v>0</v>
      </c>
      <c r="V257">
        <f t="shared" si="88"/>
        <v>0</v>
      </c>
      <c r="W257">
        <f t="shared" si="89"/>
        <v>0</v>
      </c>
      <c r="X257">
        <f t="shared" si="90"/>
        <v>0</v>
      </c>
      <c r="Y257">
        <f t="shared" si="91"/>
        <v>0</v>
      </c>
      <c r="Z257">
        <f t="shared" si="92"/>
        <v>0</v>
      </c>
    </row>
    <row r="258" spans="2:26" ht="12.75">
      <c r="B258" s="18">
        <f>B168*10</f>
        <v>82</v>
      </c>
      <c r="C258" s="19">
        <v>2.269</v>
      </c>
      <c r="E258" s="18">
        <f>E168*10</f>
        <v>82</v>
      </c>
      <c r="F258" s="19">
        <v>1.696</v>
      </c>
      <c r="H258">
        <f t="shared" si="93"/>
        <v>0</v>
      </c>
      <c r="I258">
        <f t="shared" si="93"/>
        <v>0</v>
      </c>
      <c r="J258">
        <f t="shared" si="96"/>
        <v>0</v>
      </c>
      <c r="K258">
        <f t="shared" si="97"/>
        <v>0</v>
      </c>
      <c r="L258">
        <f t="shared" si="98"/>
        <v>0</v>
      </c>
      <c r="M258">
        <f t="shared" si="99"/>
        <v>0</v>
      </c>
      <c r="N258">
        <f t="shared" si="100"/>
        <v>0</v>
      </c>
      <c r="O258">
        <f t="shared" si="101"/>
        <v>0</v>
      </c>
      <c r="P258">
        <f t="shared" si="102"/>
        <v>0</v>
      </c>
      <c r="R258">
        <f t="shared" si="102"/>
        <v>0</v>
      </c>
      <c r="S258">
        <f t="shared" si="85"/>
        <v>0</v>
      </c>
      <c r="T258">
        <f t="shared" si="86"/>
        <v>0</v>
      </c>
      <c r="U258">
        <f t="shared" si="87"/>
        <v>0</v>
      </c>
      <c r="V258">
        <f t="shared" si="88"/>
        <v>0</v>
      </c>
      <c r="W258">
        <f t="shared" si="89"/>
        <v>0</v>
      </c>
      <c r="X258">
        <f t="shared" si="90"/>
        <v>0</v>
      </c>
      <c r="Y258">
        <f t="shared" si="91"/>
        <v>0</v>
      </c>
      <c r="Z258">
        <f t="shared" si="92"/>
        <v>0</v>
      </c>
    </row>
    <row r="259" spans="2:26" ht="12.75">
      <c r="B259" s="18">
        <f aca="true" t="shared" si="107" ref="B259:B275">B258+1</f>
        <v>83</v>
      </c>
      <c r="C259" s="19">
        <f>C276+((C258-C276)/18)*17</f>
        <v>2.2635555555555555</v>
      </c>
      <c r="E259" s="18">
        <f aca="true" t="shared" si="108" ref="E259:E275">E258+1</f>
        <v>83</v>
      </c>
      <c r="F259" s="19">
        <f>F276+((F258-F276)/18)*17</f>
        <v>1.680611111111111</v>
      </c>
      <c r="H259">
        <f t="shared" si="93"/>
        <v>0</v>
      </c>
      <c r="I259">
        <f t="shared" si="93"/>
        <v>0</v>
      </c>
      <c r="J259">
        <f t="shared" si="96"/>
        <v>0</v>
      </c>
      <c r="K259">
        <f t="shared" si="97"/>
        <v>0</v>
      </c>
      <c r="L259">
        <f t="shared" si="98"/>
        <v>0</v>
      </c>
      <c r="M259">
        <f t="shared" si="99"/>
        <v>0</v>
      </c>
      <c r="N259">
        <f t="shared" si="100"/>
        <v>0</v>
      </c>
      <c r="O259">
        <f t="shared" si="101"/>
        <v>0</v>
      </c>
      <c r="P259">
        <f t="shared" si="102"/>
        <v>0</v>
      </c>
      <c r="R259">
        <f t="shared" si="102"/>
        <v>0</v>
      </c>
      <c r="S259">
        <f t="shared" si="85"/>
        <v>0</v>
      </c>
      <c r="T259">
        <f t="shared" si="86"/>
        <v>0</v>
      </c>
      <c r="U259">
        <f t="shared" si="87"/>
        <v>0</v>
      </c>
      <c r="V259">
        <f t="shared" si="88"/>
        <v>0</v>
      </c>
      <c r="W259">
        <f t="shared" si="89"/>
        <v>0</v>
      </c>
      <c r="X259">
        <f t="shared" si="90"/>
        <v>0</v>
      </c>
      <c r="Y259">
        <f t="shared" si="91"/>
        <v>0</v>
      </c>
      <c r="Z259">
        <f t="shared" si="92"/>
        <v>0</v>
      </c>
    </row>
    <row r="260" spans="2:26" ht="12.75">
      <c r="B260" s="18">
        <f t="shared" si="107"/>
        <v>84</v>
      </c>
      <c r="C260" s="19">
        <f>C276+((C258-C276)/18)*16</f>
        <v>2.2581111111111114</v>
      </c>
      <c r="E260" s="18">
        <f t="shared" si="108"/>
        <v>84</v>
      </c>
      <c r="F260" s="19">
        <f>F276+((F258-F276)/18)*16</f>
        <v>1.6652222222222222</v>
      </c>
      <c r="H260">
        <f t="shared" si="93"/>
        <v>0</v>
      </c>
      <c r="I260">
        <f t="shared" si="93"/>
        <v>0</v>
      </c>
      <c r="J260">
        <f t="shared" si="96"/>
        <v>0</v>
      </c>
      <c r="K260">
        <f t="shared" si="97"/>
        <v>0</v>
      </c>
      <c r="L260">
        <f t="shared" si="98"/>
        <v>0</v>
      </c>
      <c r="M260">
        <f t="shared" si="99"/>
        <v>0</v>
      </c>
      <c r="N260">
        <f t="shared" si="100"/>
        <v>0</v>
      </c>
      <c r="O260">
        <f t="shared" si="101"/>
        <v>0</v>
      </c>
      <c r="P260">
        <f t="shared" si="102"/>
        <v>0</v>
      </c>
      <c r="R260">
        <f t="shared" si="102"/>
        <v>0</v>
      </c>
      <c r="S260">
        <f t="shared" si="85"/>
        <v>0</v>
      </c>
      <c r="T260">
        <f t="shared" si="86"/>
        <v>0</v>
      </c>
      <c r="U260">
        <f t="shared" si="87"/>
        <v>0</v>
      </c>
      <c r="V260">
        <f t="shared" si="88"/>
        <v>0</v>
      </c>
      <c r="W260">
        <f t="shared" si="89"/>
        <v>0</v>
      </c>
      <c r="X260">
        <f t="shared" si="90"/>
        <v>0</v>
      </c>
      <c r="Y260">
        <f t="shared" si="91"/>
        <v>0</v>
      </c>
      <c r="Z260">
        <f t="shared" si="92"/>
        <v>0</v>
      </c>
    </row>
    <row r="261" spans="2:26" ht="12.75">
      <c r="B261" s="18">
        <f t="shared" si="107"/>
        <v>85</v>
      </c>
      <c r="C261" s="19">
        <f>C276+((C258-C276)/18)*15</f>
        <v>2.252666666666667</v>
      </c>
      <c r="E261" s="18">
        <f t="shared" si="108"/>
        <v>85</v>
      </c>
      <c r="F261" s="19">
        <f>F276+((F258-F276)/18)*15</f>
        <v>1.6498333333333333</v>
      </c>
      <c r="H261">
        <f t="shared" si="93"/>
        <v>0</v>
      </c>
      <c r="I261">
        <f t="shared" si="93"/>
        <v>0</v>
      </c>
      <c r="J261">
        <f t="shared" si="96"/>
        <v>0</v>
      </c>
      <c r="K261">
        <f t="shared" si="97"/>
        <v>0</v>
      </c>
      <c r="L261">
        <f t="shared" si="98"/>
        <v>0</v>
      </c>
      <c r="M261">
        <f t="shared" si="99"/>
        <v>0</v>
      </c>
      <c r="N261">
        <f t="shared" si="100"/>
        <v>0</v>
      </c>
      <c r="O261">
        <f t="shared" si="101"/>
        <v>0</v>
      </c>
      <c r="P261">
        <f t="shared" si="102"/>
        <v>0</v>
      </c>
      <c r="R261">
        <f t="shared" si="102"/>
        <v>0</v>
      </c>
      <c r="S261">
        <f t="shared" si="85"/>
        <v>0</v>
      </c>
      <c r="T261">
        <f t="shared" si="86"/>
        <v>0</v>
      </c>
      <c r="U261">
        <f t="shared" si="87"/>
        <v>0</v>
      </c>
      <c r="V261">
        <f t="shared" si="88"/>
        <v>0</v>
      </c>
      <c r="W261">
        <f t="shared" si="89"/>
        <v>0</v>
      </c>
      <c r="X261">
        <f t="shared" si="90"/>
        <v>0</v>
      </c>
      <c r="Y261">
        <f t="shared" si="91"/>
        <v>0</v>
      </c>
      <c r="Z261">
        <f t="shared" si="92"/>
        <v>0</v>
      </c>
    </row>
    <row r="262" spans="2:26" ht="12.75">
      <c r="B262" s="18">
        <f t="shared" si="107"/>
        <v>86</v>
      </c>
      <c r="C262" s="19">
        <f>C276+((C258-C276)/18)*14</f>
        <v>2.2472222222222222</v>
      </c>
      <c r="E262" s="18">
        <f t="shared" si="108"/>
        <v>86</v>
      </c>
      <c r="F262" s="19">
        <f>F276+((F258-F276)/18)*14</f>
        <v>1.6344444444444444</v>
      </c>
      <c r="H262">
        <f t="shared" si="93"/>
        <v>0</v>
      </c>
      <c r="I262">
        <f t="shared" si="93"/>
        <v>0</v>
      </c>
      <c r="J262">
        <f t="shared" si="96"/>
        <v>0</v>
      </c>
      <c r="K262">
        <f t="shared" si="97"/>
        <v>0</v>
      </c>
      <c r="L262">
        <f t="shared" si="98"/>
        <v>0</v>
      </c>
      <c r="M262">
        <f t="shared" si="99"/>
        <v>0</v>
      </c>
      <c r="N262">
        <f t="shared" si="100"/>
        <v>0</v>
      </c>
      <c r="O262">
        <f t="shared" si="101"/>
        <v>0</v>
      </c>
      <c r="P262">
        <f t="shared" si="102"/>
        <v>0</v>
      </c>
      <c r="R262">
        <f t="shared" si="102"/>
        <v>0</v>
      </c>
      <c r="S262">
        <f aca="true" t="shared" si="109" ref="S262:S325">IF(AND(S$4&gt;=$E262,S$4&lt;$E263),$F262,0)</f>
        <v>0</v>
      </c>
      <c r="T262">
        <f aca="true" t="shared" si="110" ref="T262:T325">IF(AND(T$4&gt;=$E262,T$4&lt;$E263),$F262,0)</f>
        <v>0</v>
      </c>
      <c r="U262">
        <f aca="true" t="shared" si="111" ref="U262:U325">IF(AND(U$4&gt;=$E262,U$4&lt;$E263),$F262,0)</f>
        <v>0</v>
      </c>
      <c r="V262">
        <f aca="true" t="shared" si="112" ref="V262:V325">IF(AND(V$4&gt;=$E262,V$4&lt;$E263),$F262,0)</f>
        <v>0</v>
      </c>
      <c r="W262">
        <f aca="true" t="shared" si="113" ref="W262:W325">IF(AND(W$4&gt;=$E262,W$4&lt;$E263),$F262,0)</f>
        <v>0</v>
      </c>
      <c r="X262">
        <f aca="true" t="shared" si="114" ref="X262:X325">IF(AND(X$4&gt;=$E262,X$4&lt;$E263),$F262,0)</f>
        <v>0</v>
      </c>
      <c r="Y262">
        <f aca="true" t="shared" si="115" ref="Y262:Y325">IF(AND(Y$4&gt;=$E262,Y$4&lt;$E263),$F262,0)</f>
        <v>0</v>
      </c>
      <c r="Z262">
        <f aca="true" t="shared" si="116" ref="Z262:Z325">IF(AND(Z$4&gt;=$E262,Z$4&lt;$E263),$F262,0)</f>
        <v>0</v>
      </c>
    </row>
    <row r="263" spans="2:26" ht="12.75">
      <c r="B263" s="18">
        <f t="shared" si="107"/>
        <v>87</v>
      </c>
      <c r="C263" s="19">
        <f>C276+((C258-C276)/18)*13</f>
        <v>2.2417777777777776</v>
      </c>
      <c r="E263" s="18">
        <f t="shared" si="108"/>
        <v>87</v>
      </c>
      <c r="F263" s="19">
        <f>F276+((F258-F276)/18)*13</f>
        <v>1.6190555555555555</v>
      </c>
      <c r="H263">
        <f aca="true" t="shared" si="117" ref="H263:I326">IF(AND(H$4&gt;=$E263,H$4&lt;$E264),$F263,0)</f>
        <v>0</v>
      </c>
      <c r="I263">
        <f t="shared" si="117"/>
        <v>0</v>
      </c>
      <c r="J263">
        <f t="shared" si="96"/>
        <v>0</v>
      </c>
      <c r="K263">
        <f t="shared" si="97"/>
        <v>0</v>
      </c>
      <c r="L263">
        <f t="shared" si="98"/>
        <v>0</v>
      </c>
      <c r="M263">
        <f t="shared" si="99"/>
        <v>0</v>
      </c>
      <c r="N263">
        <f t="shared" si="100"/>
        <v>0</v>
      </c>
      <c r="O263">
        <f t="shared" si="101"/>
        <v>0</v>
      </c>
      <c r="P263">
        <f t="shared" si="102"/>
        <v>0</v>
      </c>
      <c r="R263">
        <f t="shared" si="102"/>
        <v>0</v>
      </c>
      <c r="S263">
        <f t="shared" si="109"/>
        <v>0</v>
      </c>
      <c r="T263">
        <f t="shared" si="110"/>
        <v>0</v>
      </c>
      <c r="U263">
        <f t="shared" si="111"/>
        <v>0</v>
      </c>
      <c r="V263">
        <f t="shared" si="112"/>
        <v>0</v>
      </c>
      <c r="W263">
        <f t="shared" si="113"/>
        <v>0</v>
      </c>
      <c r="X263">
        <f t="shared" si="114"/>
        <v>0</v>
      </c>
      <c r="Y263">
        <f t="shared" si="115"/>
        <v>0</v>
      </c>
      <c r="Z263">
        <f t="shared" si="116"/>
        <v>0</v>
      </c>
    </row>
    <row r="264" spans="2:26" ht="12.75">
      <c r="B264" s="18">
        <f t="shared" si="107"/>
        <v>88</v>
      </c>
      <c r="C264" s="19">
        <f>C276+((C258-C276)/18)*12</f>
        <v>2.2363333333333335</v>
      </c>
      <c r="E264" s="18">
        <f t="shared" si="108"/>
        <v>88</v>
      </c>
      <c r="F264" s="19">
        <f>F276+((F258-F276)/18)*12</f>
        <v>1.6036666666666666</v>
      </c>
      <c r="H264">
        <f t="shared" si="117"/>
        <v>0</v>
      </c>
      <c r="I264">
        <f t="shared" si="117"/>
        <v>0</v>
      </c>
      <c r="J264">
        <f t="shared" si="96"/>
        <v>0</v>
      </c>
      <c r="K264">
        <f t="shared" si="97"/>
        <v>0</v>
      </c>
      <c r="L264">
        <f t="shared" si="98"/>
        <v>0</v>
      </c>
      <c r="M264">
        <f t="shared" si="99"/>
        <v>0</v>
      </c>
      <c r="N264">
        <f t="shared" si="100"/>
        <v>0</v>
      </c>
      <c r="O264">
        <f t="shared" si="101"/>
        <v>0</v>
      </c>
      <c r="P264">
        <f t="shared" si="102"/>
        <v>0</v>
      </c>
      <c r="R264">
        <f t="shared" si="102"/>
        <v>0</v>
      </c>
      <c r="S264">
        <f t="shared" si="109"/>
        <v>0</v>
      </c>
      <c r="T264">
        <f t="shared" si="110"/>
        <v>0</v>
      </c>
      <c r="U264">
        <f t="shared" si="111"/>
        <v>0</v>
      </c>
      <c r="V264">
        <f t="shared" si="112"/>
        <v>0</v>
      </c>
      <c r="W264">
        <f t="shared" si="113"/>
        <v>0</v>
      </c>
      <c r="X264">
        <f t="shared" si="114"/>
        <v>0</v>
      </c>
      <c r="Y264">
        <f t="shared" si="115"/>
        <v>0</v>
      </c>
      <c r="Z264">
        <f t="shared" si="116"/>
        <v>0</v>
      </c>
    </row>
    <row r="265" spans="2:26" ht="12.75">
      <c r="B265" s="18">
        <f t="shared" si="107"/>
        <v>89</v>
      </c>
      <c r="C265" s="19">
        <f>C276+((C258-C276)/18)*11</f>
        <v>2.230888888888889</v>
      </c>
      <c r="E265" s="18">
        <f t="shared" si="108"/>
        <v>89</v>
      </c>
      <c r="F265" s="19">
        <f>F276+((F258-F276)/18)*11</f>
        <v>1.5882777777777777</v>
      </c>
      <c r="H265">
        <f t="shared" si="117"/>
        <v>0</v>
      </c>
      <c r="I265">
        <f t="shared" si="117"/>
        <v>0</v>
      </c>
      <c r="J265">
        <f t="shared" si="96"/>
        <v>0</v>
      </c>
      <c r="K265">
        <f t="shared" si="97"/>
        <v>0</v>
      </c>
      <c r="L265">
        <f t="shared" si="98"/>
        <v>0</v>
      </c>
      <c r="M265">
        <f t="shared" si="99"/>
        <v>0</v>
      </c>
      <c r="N265">
        <f t="shared" si="100"/>
        <v>0</v>
      </c>
      <c r="O265">
        <f t="shared" si="101"/>
        <v>0</v>
      </c>
      <c r="P265">
        <f t="shared" si="102"/>
        <v>0</v>
      </c>
      <c r="R265">
        <f t="shared" si="102"/>
        <v>0</v>
      </c>
      <c r="S265">
        <f t="shared" si="109"/>
        <v>0</v>
      </c>
      <c r="T265">
        <f t="shared" si="110"/>
        <v>0</v>
      </c>
      <c r="U265">
        <f t="shared" si="111"/>
        <v>0</v>
      </c>
      <c r="V265">
        <f t="shared" si="112"/>
        <v>0</v>
      </c>
      <c r="W265">
        <f t="shared" si="113"/>
        <v>0</v>
      </c>
      <c r="X265">
        <f t="shared" si="114"/>
        <v>0</v>
      </c>
      <c r="Y265">
        <f t="shared" si="115"/>
        <v>0</v>
      </c>
      <c r="Z265">
        <f t="shared" si="116"/>
        <v>0</v>
      </c>
    </row>
    <row r="266" spans="2:26" ht="12.75">
      <c r="B266" s="18">
        <f t="shared" si="107"/>
        <v>90</v>
      </c>
      <c r="C266" s="19">
        <f>C276+((C258-C276)/18)*10</f>
        <v>2.2254444444444443</v>
      </c>
      <c r="E266" s="18">
        <f t="shared" si="108"/>
        <v>90</v>
      </c>
      <c r="F266" s="19">
        <f>F276+((F258-F276)/18)*10</f>
        <v>1.572888888888889</v>
      </c>
      <c r="H266">
        <f t="shared" si="117"/>
        <v>0</v>
      </c>
      <c r="I266">
        <f t="shared" si="117"/>
        <v>0</v>
      </c>
      <c r="J266">
        <f t="shared" si="96"/>
        <v>0</v>
      </c>
      <c r="K266">
        <f t="shared" si="97"/>
        <v>0</v>
      </c>
      <c r="L266">
        <f t="shared" si="98"/>
        <v>0</v>
      </c>
      <c r="M266">
        <f t="shared" si="99"/>
        <v>0</v>
      </c>
      <c r="N266">
        <f t="shared" si="100"/>
        <v>0</v>
      </c>
      <c r="O266">
        <f t="shared" si="101"/>
        <v>0</v>
      </c>
      <c r="P266">
        <f t="shared" si="102"/>
        <v>0</v>
      </c>
      <c r="R266">
        <f t="shared" si="102"/>
        <v>0</v>
      </c>
      <c r="S266">
        <f t="shared" si="109"/>
        <v>0</v>
      </c>
      <c r="T266">
        <f t="shared" si="110"/>
        <v>0</v>
      </c>
      <c r="U266">
        <f t="shared" si="111"/>
        <v>0</v>
      </c>
      <c r="V266">
        <f t="shared" si="112"/>
        <v>0</v>
      </c>
      <c r="W266">
        <f t="shared" si="113"/>
        <v>0</v>
      </c>
      <c r="X266">
        <f t="shared" si="114"/>
        <v>0</v>
      </c>
      <c r="Y266">
        <f t="shared" si="115"/>
        <v>0</v>
      </c>
      <c r="Z266">
        <f t="shared" si="116"/>
        <v>0</v>
      </c>
    </row>
    <row r="267" spans="2:26" ht="12.75">
      <c r="B267" s="18">
        <f t="shared" si="107"/>
        <v>91</v>
      </c>
      <c r="C267" s="19">
        <f>C276+((C258-C276)/18)*9</f>
        <v>2.2199999999999998</v>
      </c>
      <c r="E267" s="18">
        <f t="shared" si="108"/>
        <v>91</v>
      </c>
      <c r="F267" s="19">
        <f>F276+((F258-F276)/18)*9</f>
        <v>1.5575</v>
      </c>
      <c r="H267">
        <f t="shared" si="117"/>
        <v>0</v>
      </c>
      <c r="I267">
        <f t="shared" si="117"/>
        <v>0</v>
      </c>
      <c r="J267">
        <f t="shared" si="96"/>
        <v>0</v>
      </c>
      <c r="K267">
        <f t="shared" si="97"/>
        <v>0</v>
      </c>
      <c r="L267">
        <f t="shared" si="98"/>
        <v>0</v>
      </c>
      <c r="M267">
        <f t="shared" si="99"/>
        <v>0</v>
      </c>
      <c r="N267">
        <f t="shared" si="100"/>
        <v>0</v>
      </c>
      <c r="O267">
        <f t="shared" si="101"/>
        <v>0</v>
      </c>
      <c r="P267">
        <f t="shared" si="102"/>
        <v>0</v>
      </c>
      <c r="R267">
        <f t="shared" si="102"/>
        <v>0</v>
      </c>
      <c r="S267">
        <f t="shared" si="109"/>
        <v>0</v>
      </c>
      <c r="T267">
        <f t="shared" si="110"/>
        <v>0</v>
      </c>
      <c r="U267">
        <f t="shared" si="111"/>
        <v>0</v>
      </c>
      <c r="V267">
        <f t="shared" si="112"/>
        <v>0</v>
      </c>
      <c r="W267">
        <f t="shared" si="113"/>
        <v>0</v>
      </c>
      <c r="X267">
        <f t="shared" si="114"/>
        <v>0</v>
      </c>
      <c r="Y267">
        <f t="shared" si="115"/>
        <v>0</v>
      </c>
      <c r="Z267">
        <f t="shared" si="116"/>
        <v>0</v>
      </c>
    </row>
    <row r="268" spans="2:26" ht="12.75">
      <c r="B268" s="18">
        <f t="shared" si="107"/>
        <v>92</v>
      </c>
      <c r="C268" s="19">
        <f>C276+((C258-C276)/18)*8</f>
        <v>2.2145555555555556</v>
      </c>
      <c r="E268" s="18">
        <f t="shared" si="108"/>
        <v>92</v>
      </c>
      <c r="F268" s="19">
        <f>F276+((F258-F276)/18)*8</f>
        <v>1.5421111111111112</v>
      </c>
      <c r="H268">
        <f t="shared" si="117"/>
        <v>0</v>
      </c>
      <c r="I268">
        <f t="shared" si="117"/>
        <v>0</v>
      </c>
      <c r="J268">
        <f t="shared" si="96"/>
        <v>0</v>
      </c>
      <c r="K268">
        <f t="shared" si="97"/>
        <v>0</v>
      </c>
      <c r="L268">
        <f t="shared" si="98"/>
        <v>0</v>
      </c>
      <c r="M268">
        <f t="shared" si="99"/>
        <v>0</v>
      </c>
      <c r="N268">
        <f t="shared" si="100"/>
        <v>0</v>
      </c>
      <c r="O268">
        <f t="shared" si="101"/>
        <v>0</v>
      </c>
      <c r="P268">
        <f t="shared" si="102"/>
        <v>0</v>
      </c>
      <c r="R268">
        <f t="shared" si="102"/>
        <v>0</v>
      </c>
      <c r="S268">
        <f t="shared" si="109"/>
        <v>0</v>
      </c>
      <c r="T268">
        <f t="shared" si="110"/>
        <v>0</v>
      </c>
      <c r="U268">
        <f t="shared" si="111"/>
        <v>0</v>
      </c>
      <c r="V268">
        <f t="shared" si="112"/>
        <v>0</v>
      </c>
      <c r="W268">
        <f t="shared" si="113"/>
        <v>0</v>
      </c>
      <c r="X268">
        <f t="shared" si="114"/>
        <v>0</v>
      </c>
      <c r="Y268">
        <f t="shared" si="115"/>
        <v>0</v>
      </c>
      <c r="Z268">
        <f t="shared" si="116"/>
        <v>0</v>
      </c>
    </row>
    <row r="269" spans="2:26" ht="12.75">
      <c r="B269" s="18">
        <f t="shared" si="107"/>
        <v>93</v>
      </c>
      <c r="C269" s="19">
        <f>C276+((C258-C276)/18)*7</f>
        <v>2.209111111111111</v>
      </c>
      <c r="E269" s="18">
        <f t="shared" si="108"/>
        <v>93</v>
      </c>
      <c r="F269" s="19">
        <f>F276+((F258-F276)/18)*7</f>
        <v>1.5267222222222223</v>
      </c>
      <c r="H269">
        <f t="shared" si="117"/>
        <v>0</v>
      </c>
      <c r="I269">
        <f t="shared" si="117"/>
        <v>0</v>
      </c>
      <c r="J269">
        <f t="shared" si="96"/>
        <v>0</v>
      </c>
      <c r="K269">
        <f t="shared" si="97"/>
        <v>0</v>
      </c>
      <c r="L269">
        <f t="shared" si="98"/>
        <v>0</v>
      </c>
      <c r="M269">
        <f t="shared" si="99"/>
        <v>0</v>
      </c>
      <c r="N269">
        <f t="shared" si="100"/>
        <v>0</v>
      </c>
      <c r="O269">
        <f t="shared" si="101"/>
        <v>0</v>
      </c>
      <c r="P269">
        <f t="shared" si="102"/>
        <v>0</v>
      </c>
      <c r="R269">
        <f t="shared" si="102"/>
        <v>0</v>
      </c>
      <c r="S269">
        <f t="shared" si="109"/>
        <v>0</v>
      </c>
      <c r="T269">
        <f t="shared" si="110"/>
        <v>0</v>
      </c>
      <c r="U269">
        <f t="shared" si="111"/>
        <v>0</v>
      </c>
      <c r="V269">
        <f t="shared" si="112"/>
        <v>0</v>
      </c>
      <c r="W269">
        <f t="shared" si="113"/>
        <v>0</v>
      </c>
      <c r="X269">
        <f t="shared" si="114"/>
        <v>0</v>
      </c>
      <c r="Y269">
        <f t="shared" si="115"/>
        <v>0</v>
      </c>
      <c r="Z269">
        <f t="shared" si="116"/>
        <v>0</v>
      </c>
    </row>
    <row r="270" spans="2:26" ht="12.75">
      <c r="B270" s="18">
        <f t="shared" si="107"/>
        <v>94</v>
      </c>
      <c r="C270" s="19">
        <f>C276+((C258-C276)/18)*6</f>
        <v>2.2036666666666664</v>
      </c>
      <c r="E270" s="18">
        <f t="shared" si="108"/>
        <v>94</v>
      </c>
      <c r="F270" s="19">
        <f>F276+((F258-F276)/18)*6</f>
        <v>1.5113333333333334</v>
      </c>
      <c r="H270">
        <f t="shared" si="117"/>
        <v>0</v>
      </c>
      <c r="I270">
        <f t="shared" si="117"/>
        <v>0</v>
      </c>
      <c r="J270">
        <f t="shared" si="96"/>
        <v>0</v>
      </c>
      <c r="K270">
        <f t="shared" si="97"/>
        <v>0</v>
      </c>
      <c r="L270">
        <f t="shared" si="98"/>
        <v>0</v>
      </c>
      <c r="M270">
        <f t="shared" si="99"/>
        <v>0</v>
      </c>
      <c r="N270">
        <f t="shared" si="100"/>
        <v>0</v>
      </c>
      <c r="O270">
        <f t="shared" si="101"/>
        <v>0</v>
      </c>
      <c r="P270">
        <f t="shared" si="102"/>
        <v>0</v>
      </c>
      <c r="R270">
        <f t="shared" si="102"/>
        <v>0</v>
      </c>
      <c r="S270">
        <f t="shared" si="109"/>
        <v>0</v>
      </c>
      <c r="T270">
        <f t="shared" si="110"/>
        <v>0</v>
      </c>
      <c r="U270">
        <f t="shared" si="111"/>
        <v>0</v>
      </c>
      <c r="V270">
        <f t="shared" si="112"/>
        <v>0</v>
      </c>
      <c r="W270">
        <f t="shared" si="113"/>
        <v>0</v>
      </c>
      <c r="X270">
        <f t="shared" si="114"/>
        <v>0</v>
      </c>
      <c r="Y270">
        <f t="shared" si="115"/>
        <v>0</v>
      </c>
      <c r="Z270">
        <f t="shared" si="116"/>
        <v>0</v>
      </c>
    </row>
    <row r="271" spans="2:26" ht="12.75">
      <c r="B271" s="18">
        <f t="shared" si="107"/>
        <v>95</v>
      </c>
      <c r="C271" s="19">
        <f>C276+((C258-C276)/18)*5</f>
        <v>2.1982222222222223</v>
      </c>
      <c r="E271" s="18">
        <f t="shared" si="108"/>
        <v>95</v>
      </c>
      <c r="F271" s="19">
        <f>F276+((F258-F276)/18)*5</f>
        <v>1.4959444444444445</v>
      </c>
      <c r="H271">
        <f t="shared" si="117"/>
        <v>0</v>
      </c>
      <c r="I271">
        <f t="shared" si="117"/>
        <v>0</v>
      </c>
      <c r="J271">
        <f t="shared" si="96"/>
        <v>0</v>
      </c>
      <c r="K271">
        <f t="shared" si="97"/>
        <v>0</v>
      </c>
      <c r="L271">
        <f t="shared" si="98"/>
        <v>0</v>
      </c>
      <c r="M271">
        <f t="shared" si="99"/>
        <v>0</v>
      </c>
      <c r="N271">
        <f t="shared" si="100"/>
        <v>0</v>
      </c>
      <c r="O271">
        <f t="shared" si="101"/>
        <v>0</v>
      </c>
      <c r="P271">
        <f t="shared" si="102"/>
        <v>0</v>
      </c>
      <c r="R271">
        <f t="shared" si="102"/>
        <v>0</v>
      </c>
      <c r="S271">
        <f t="shared" si="109"/>
        <v>0</v>
      </c>
      <c r="T271">
        <f t="shared" si="110"/>
        <v>0</v>
      </c>
      <c r="U271">
        <f t="shared" si="111"/>
        <v>0</v>
      </c>
      <c r="V271">
        <f t="shared" si="112"/>
        <v>0</v>
      </c>
      <c r="W271">
        <f t="shared" si="113"/>
        <v>0</v>
      </c>
      <c r="X271">
        <f t="shared" si="114"/>
        <v>0</v>
      </c>
      <c r="Y271">
        <f t="shared" si="115"/>
        <v>0</v>
      </c>
      <c r="Z271">
        <f t="shared" si="116"/>
        <v>0</v>
      </c>
    </row>
    <row r="272" spans="2:26" ht="12.75">
      <c r="B272" s="18">
        <f t="shared" si="107"/>
        <v>96</v>
      </c>
      <c r="C272" s="19">
        <f>C276+((C258-C276)/18)*4</f>
        <v>2.1927777777777777</v>
      </c>
      <c r="E272" s="18">
        <f t="shared" si="108"/>
        <v>96</v>
      </c>
      <c r="F272" s="19">
        <f>F276+((F258-F276)/18)*4</f>
        <v>1.4805555555555556</v>
      </c>
      <c r="H272">
        <f t="shared" si="117"/>
        <v>0</v>
      </c>
      <c r="I272">
        <f t="shared" si="117"/>
        <v>0</v>
      </c>
      <c r="J272">
        <f t="shared" si="96"/>
        <v>0</v>
      </c>
      <c r="K272">
        <f t="shared" si="97"/>
        <v>0</v>
      </c>
      <c r="L272">
        <f t="shared" si="98"/>
        <v>0</v>
      </c>
      <c r="M272">
        <f t="shared" si="99"/>
        <v>0</v>
      </c>
      <c r="N272">
        <f t="shared" si="100"/>
        <v>0</v>
      </c>
      <c r="O272">
        <f t="shared" si="101"/>
        <v>0</v>
      </c>
      <c r="P272">
        <f t="shared" si="102"/>
        <v>0</v>
      </c>
      <c r="R272">
        <f t="shared" si="102"/>
        <v>0</v>
      </c>
      <c r="S272">
        <f t="shared" si="109"/>
        <v>0</v>
      </c>
      <c r="T272">
        <f t="shared" si="110"/>
        <v>0</v>
      </c>
      <c r="U272">
        <f t="shared" si="111"/>
        <v>0</v>
      </c>
      <c r="V272">
        <f t="shared" si="112"/>
        <v>0</v>
      </c>
      <c r="W272">
        <f t="shared" si="113"/>
        <v>0</v>
      </c>
      <c r="X272">
        <f t="shared" si="114"/>
        <v>0</v>
      </c>
      <c r="Y272">
        <f t="shared" si="115"/>
        <v>0</v>
      </c>
      <c r="Z272">
        <f t="shared" si="116"/>
        <v>0</v>
      </c>
    </row>
    <row r="273" spans="2:26" ht="12.75">
      <c r="B273" s="18">
        <f t="shared" si="107"/>
        <v>97</v>
      </c>
      <c r="C273" s="19">
        <f>C276+((C258-C276)/18)*3</f>
        <v>2.187333333333333</v>
      </c>
      <c r="E273" s="18">
        <f t="shared" si="108"/>
        <v>97</v>
      </c>
      <c r="F273" s="19">
        <f>F276+((F258-F276)/18)*3</f>
        <v>1.4651666666666667</v>
      </c>
      <c r="H273">
        <f t="shared" si="117"/>
        <v>0</v>
      </c>
      <c r="I273">
        <f t="shared" si="117"/>
        <v>0</v>
      </c>
      <c r="J273">
        <f t="shared" si="96"/>
        <v>0</v>
      </c>
      <c r="K273">
        <f t="shared" si="97"/>
        <v>0</v>
      </c>
      <c r="L273">
        <f t="shared" si="98"/>
        <v>0</v>
      </c>
      <c r="M273">
        <f t="shared" si="99"/>
        <v>0</v>
      </c>
      <c r="N273">
        <f t="shared" si="100"/>
        <v>0</v>
      </c>
      <c r="O273">
        <f t="shared" si="101"/>
        <v>0</v>
      </c>
      <c r="P273">
        <f t="shared" si="102"/>
        <v>0</v>
      </c>
      <c r="R273">
        <f t="shared" si="102"/>
        <v>0</v>
      </c>
      <c r="S273">
        <f t="shared" si="109"/>
        <v>0</v>
      </c>
      <c r="T273">
        <f t="shared" si="110"/>
        <v>0</v>
      </c>
      <c r="U273">
        <f t="shared" si="111"/>
        <v>0</v>
      </c>
      <c r="V273">
        <f t="shared" si="112"/>
        <v>0</v>
      </c>
      <c r="W273">
        <f t="shared" si="113"/>
        <v>0</v>
      </c>
      <c r="X273">
        <f t="shared" si="114"/>
        <v>0</v>
      </c>
      <c r="Y273">
        <f t="shared" si="115"/>
        <v>0</v>
      </c>
      <c r="Z273">
        <f t="shared" si="116"/>
        <v>0</v>
      </c>
    </row>
    <row r="274" spans="2:26" ht="12.75">
      <c r="B274" s="18">
        <f t="shared" si="107"/>
        <v>98</v>
      </c>
      <c r="C274" s="19">
        <f>C276+((C258-C276)/18)*2</f>
        <v>2.1818888888888885</v>
      </c>
      <c r="E274" s="18">
        <f t="shared" si="108"/>
        <v>98</v>
      </c>
      <c r="F274" s="19">
        <f>F276+((F258-F276)/18)*2</f>
        <v>1.4497777777777778</v>
      </c>
      <c r="H274">
        <f t="shared" si="117"/>
        <v>0</v>
      </c>
      <c r="I274">
        <f t="shared" si="117"/>
        <v>0</v>
      </c>
      <c r="J274">
        <f t="shared" si="96"/>
        <v>0</v>
      </c>
      <c r="K274">
        <f t="shared" si="97"/>
        <v>0</v>
      </c>
      <c r="L274">
        <f t="shared" si="98"/>
        <v>0</v>
      </c>
      <c r="M274">
        <f t="shared" si="99"/>
        <v>0</v>
      </c>
      <c r="N274">
        <f t="shared" si="100"/>
        <v>0</v>
      </c>
      <c r="O274">
        <f t="shared" si="101"/>
        <v>0</v>
      </c>
      <c r="P274">
        <f t="shared" si="102"/>
        <v>0</v>
      </c>
      <c r="R274">
        <f t="shared" si="102"/>
        <v>0</v>
      </c>
      <c r="S274">
        <f t="shared" si="109"/>
        <v>0</v>
      </c>
      <c r="T274">
        <f t="shared" si="110"/>
        <v>0</v>
      </c>
      <c r="U274">
        <f t="shared" si="111"/>
        <v>0</v>
      </c>
      <c r="V274">
        <f t="shared" si="112"/>
        <v>0</v>
      </c>
      <c r="W274">
        <f t="shared" si="113"/>
        <v>0</v>
      </c>
      <c r="X274">
        <f t="shared" si="114"/>
        <v>0</v>
      </c>
      <c r="Y274">
        <f t="shared" si="115"/>
        <v>0</v>
      </c>
      <c r="Z274">
        <f t="shared" si="116"/>
        <v>0</v>
      </c>
    </row>
    <row r="275" spans="2:26" ht="12.75">
      <c r="B275" s="18">
        <f t="shared" si="107"/>
        <v>99</v>
      </c>
      <c r="C275" s="19">
        <f>C276+((C258-C276)/18)*1</f>
        <v>2.1764444444444444</v>
      </c>
      <c r="E275" s="18">
        <f t="shared" si="108"/>
        <v>99</v>
      </c>
      <c r="F275" s="19">
        <f>F276+((F258-F276)/18)*1</f>
        <v>1.434388888888889</v>
      </c>
      <c r="H275">
        <f t="shared" si="117"/>
        <v>0</v>
      </c>
      <c r="I275">
        <f t="shared" si="117"/>
        <v>0</v>
      </c>
      <c r="J275">
        <f t="shared" si="96"/>
        <v>0</v>
      </c>
      <c r="K275">
        <f t="shared" si="97"/>
        <v>0</v>
      </c>
      <c r="L275">
        <f t="shared" si="98"/>
        <v>0</v>
      </c>
      <c r="M275">
        <f t="shared" si="99"/>
        <v>0</v>
      </c>
      <c r="N275">
        <f t="shared" si="100"/>
        <v>0</v>
      </c>
      <c r="O275">
        <f t="shared" si="101"/>
        <v>0</v>
      </c>
      <c r="P275">
        <f t="shared" si="102"/>
        <v>0</v>
      </c>
      <c r="R275">
        <f t="shared" si="102"/>
        <v>0</v>
      </c>
      <c r="S275">
        <f t="shared" si="109"/>
        <v>0</v>
      </c>
      <c r="T275">
        <f t="shared" si="110"/>
        <v>0</v>
      </c>
      <c r="U275">
        <f t="shared" si="111"/>
        <v>0</v>
      </c>
      <c r="V275">
        <f t="shared" si="112"/>
        <v>0</v>
      </c>
      <c r="W275">
        <f t="shared" si="113"/>
        <v>0</v>
      </c>
      <c r="X275">
        <f t="shared" si="114"/>
        <v>0</v>
      </c>
      <c r="Y275">
        <f t="shared" si="115"/>
        <v>0</v>
      </c>
      <c r="Z275">
        <f t="shared" si="116"/>
        <v>0</v>
      </c>
    </row>
    <row r="276" spans="2:26" ht="12.75">
      <c r="B276" s="18">
        <f>B186*10</f>
        <v>100</v>
      </c>
      <c r="C276" s="19">
        <v>2.171</v>
      </c>
      <c r="E276" s="18">
        <f>E186*10</f>
        <v>100</v>
      </c>
      <c r="F276" s="19">
        <v>1.419</v>
      </c>
      <c r="H276">
        <f t="shared" si="117"/>
        <v>0</v>
      </c>
      <c r="I276">
        <f t="shared" si="117"/>
        <v>0</v>
      </c>
      <c r="J276">
        <f t="shared" si="96"/>
        <v>0</v>
      </c>
      <c r="K276">
        <f t="shared" si="97"/>
        <v>0</v>
      </c>
      <c r="L276">
        <f t="shared" si="98"/>
        <v>0</v>
      </c>
      <c r="M276">
        <f t="shared" si="99"/>
        <v>0</v>
      </c>
      <c r="N276">
        <f t="shared" si="100"/>
        <v>0</v>
      </c>
      <c r="O276">
        <f t="shared" si="101"/>
        <v>0</v>
      </c>
      <c r="P276">
        <f t="shared" si="102"/>
        <v>0</v>
      </c>
      <c r="R276">
        <f t="shared" si="102"/>
        <v>0</v>
      </c>
      <c r="S276">
        <f t="shared" si="109"/>
        <v>0</v>
      </c>
      <c r="T276">
        <f t="shared" si="110"/>
        <v>0</v>
      </c>
      <c r="U276">
        <f t="shared" si="111"/>
        <v>0</v>
      </c>
      <c r="V276">
        <f t="shared" si="112"/>
        <v>0</v>
      </c>
      <c r="W276">
        <f t="shared" si="113"/>
        <v>0</v>
      </c>
      <c r="X276">
        <f t="shared" si="114"/>
        <v>0</v>
      </c>
      <c r="Y276">
        <f t="shared" si="115"/>
        <v>0</v>
      </c>
      <c r="Z276">
        <f t="shared" si="116"/>
        <v>0</v>
      </c>
    </row>
    <row r="277" spans="2:26" ht="12.75">
      <c r="B277" s="18">
        <f aca="true" t="shared" si="118" ref="B277:B293">B276+10</f>
        <v>110</v>
      </c>
      <c r="C277" s="19">
        <f>C294+((C276-C294)/18)*17</f>
        <v>2.147722222222222</v>
      </c>
      <c r="E277" s="18">
        <f aca="true" t="shared" si="119" ref="E277:E293">E276+10</f>
        <v>110</v>
      </c>
      <c r="F277" s="19">
        <f>F294+((F276-F294)/18)*17</f>
        <v>1.3861666666666668</v>
      </c>
      <c r="H277">
        <f t="shared" si="117"/>
        <v>0</v>
      </c>
      <c r="I277">
        <f t="shared" si="117"/>
        <v>0</v>
      </c>
      <c r="J277">
        <f t="shared" si="96"/>
        <v>0</v>
      </c>
      <c r="K277">
        <f t="shared" si="97"/>
        <v>0</v>
      </c>
      <c r="L277">
        <f t="shared" si="98"/>
        <v>0</v>
      </c>
      <c r="M277">
        <f t="shared" si="99"/>
        <v>0</v>
      </c>
      <c r="N277">
        <f t="shared" si="100"/>
        <v>0</v>
      </c>
      <c r="O277">
        <f t="shared" si="101"/>
        <v>0</v>
      </c>
      <c r="P277">
        <f t="shared" si="102"/>
        <v>0</v>
      </c>
      <c r="R277">
        <f t="shared" si="102"/>
        <v>0</v>
      </c>
      <c r="S277">
        <f t="shared" si="109"/>
        <v>0</v>
      </c>
      <c r="T277">
        <f t="shared" si="110"/>
        <v>0</v>
      </c>
      <c r="U277">
        <f t="shared" si="111"/>
        <v>0</v>
      </c>
      <c r="V277">
        <f t="shared" si="112"/>
        <v>0</v>
      </c>
      <c r="W277">
        <f t="shared" si="113"/>
        <v>0</v>
      </c>
      <c r="X277">
        <f t="shared" si="114"/>
        <v>0</v>
      </c>
      <c r="Y277">
        <f t="shared" si="115"/>
        <v>0</v>
      </c>
      <c r="Z277">
        <f t="shared" si="116"/>
        <v>0</v>
      </c>
    </row>
    <row r="278" spans="2:26" ht="12.75">
      <c r="B278" s="18">
        <f t="shared" si="118"/>
        <v>120</v>
      </c>
      <c r="C278" s="19">
        <f>C294+((C276-C294)/18)*16</f>
        <v>2.1244444444444444</v>
      </c>
      <c r="E278" s="18">
        <f t="shared" si="119"/>
        <v>120</v>
      </c>
      <c r="F278" s="19">
        <f>F294+((F276-F294)/18)*16</f>
        <v>1.3533333333333335</v>
      </c>
      <c r="H278">
        <f t="shared" si="117"/>
        <v>0</v>
      </c>
      <c r="I278">
        <f t="shared" si="117"/>
        <v>0</v>
      </c>
      <c r="J278">
        <f aca="true" t="shared" si="120" ref="J278:J341">IF(AND(J$4&gt;=$E278,J$4&lt;$E279),$F278,0)</f>
        <v>0</v>
      </c>
      <c r="K278">
        <f aca="true" t="shared" si="121" ref="K278:K341">IF(AND(K$4&gt;=$E278,K$4&lt;$E279),$F278,0)</f>
        <v>0</v>
      </c>
      <c r="L278">
        <f aca="true" t="shared" si="122" ref="L278:L341">IF(AND(L$4&gt;=$E278,L$4&lt;$E279),$F278,0)</f>
        <v>0</v>
      </c>
      <c r="M278">
        <f aca="true" t="shared" si="123" ref="M278:M341">IF(AND(M$4&gt;=$E278,M$4&lt;$E279),$F278,0)</f>
        <v>0</v>
      </c>
      <c r="N278">
        <f aca="true" t="shared" si="124" ref="N278:N341">IF(AND(N$4&gt;=$E278,N$4&lt;$E279),$F278,0)</f>
        <v>0</v>
      </c>
      <c r="O278">
        <f aca="true" t="shared" si="125" ref="O278:O341">IF(AND(O$4&gt;=$E278,O$4&lt;$E279),$F278,0)</f>
        <v>0</v>
      </c>
      <c r="P278">
        <f aca="true" t="shared" si="126" ref="P278:R341">IF(AND(P$4&gt;=$E278,P$4&lt;$E279),$F278,0)</f>
        <v>0</v>
      </c>
      <c r="R278">
        <f t="shared" si="126"/>
        <v>0</v>
      </c>
      <c r="S278">
        <f t="shared" si="109"/>
        <v>0</v>
      </c>
      <c r="T278">
        <f t="shared" si="110"/>
        <v>0</v>
      </c>
      <c r="U278">
        <f t="shared" si="111"/>
        <v>0</v>
      </c>
      <c r="V278">
        <f t="shared" si="112"/>
        <v>0</v>
      </c>
      <c r="W278">
        <f t="shared" si="113"/>
        <v>0</v>
      </c>
      <c r="X278">
        <f t="shared" si="114"/>
        <v>0</v>
      </c>
      <c r="Y278">
        <f t="shared" si="115"/>
        <v>0</v>
      </c>
      <c r="Z278">
        <f t="shared" si="116"/>
        <v>0</v>
      </c>
    </row>
    <row r="279" spans="2:26" ht="12.75">
      <c r="B279" s="18">
        <f t="shared" si="118"/>
        <v>130</v>
      </c>
      <c r="C279" s="19">
        <f>C294+((C276-C294)/18)*15</f>
        <v>2.1011666666666664</v>
      </c>
      <c r="E279" s="18">
        <f t="shared" si="119"/>
        <v>130</v>
      </c>
      <c r="F279" s="19">
        <f>F294+((F276-F294)/18)*15</f>
        <v>1.3205</v>
      </c>
      <c r="H279">
        <f t="shared" si="117"/>
        <v>0</v>
      </c>
      <c r="I279">
        <f t="shared" si="117"/>
        <v>0</v>
      </c>
      <c r="J279">
        <f t="shared" si="120"/>
        <v>0</v>
      </c>
      <c r="K279">
        <f t="shared" si="121"/>
        <v>0</v>
      </c>
      <c r="L279">
        <f t="shared" si="122"/>
        <v>0</v>
      </c>
      <c r="M279">
        <f t="shared" si="123"/>
        <v>0</v>
      </c>
      <c r="N279">
        <f t="shared" si="124"/>
        <v>0</v>
      </c>
      <c r="O279">
        <f t="shared" si="125"/>
        <v>0</v>
      </c>
      <c r="P279">
        <f t="shared" si="126"/>
        <v>0</v>
      </c>
      <c r="R279">
        <f t="shared" si="126"/>
        <v>0</v>
      </c>
      <c r="S279">
        <f t="shared" si="109"/>
        <v>0</v>
      </c>
      <c r="T279">
        <f t="shared" si="110"/>
        <v>0</v>
      </c>
      <c r="U279">
        <f t="shared" si="111"/>
        <v>0</v>
      </c>
      <c r="V279">
        <f t="shared" si="112"/>
        <v>0</v>
      </c>
      <c r="W279">
        <f t="shared" si="113"/>
        <v>0</v>
      </c>
      <c r="X279">
        <f t="shared" si="114"/>
        <v>0</v>
      </c>
      <c r="Y279">
        <f t="shared" si="115"/>
        <v>0</v>
      </c>
      <c r="Z279">
        <f t="shared" si="116"/>
        <v>0</v>
      </c>
    </row>
    <row r="280" spans="2:26" ht="12.75">
      <c r="B280" s="18">
        <f t="shared" si="118"/>
        <v>140</v>
      </c>
      <c r="C280" s="19">
        <f>C294+((C276-C294)/18)*14</f>
        <v>2.077888888888889</v>
      </c>
      <c r="E280" s="18">
        <f t="shared" si="119"/>
        <v>140</v>
      </c>
      <c r="F280" s="19">
        <f>F294+((F276-F294)/18)*14</f>
        <v>1.2876666666666667</v>
      </c>
      <c r="H280">
        <f t="shared" si="117"/>
        <v>0</v>
      </c>
      <c r="I280">
        <f t="shared" si="117"/>
        <v>0</v>
      </c>
      <c r="J280">
        <f t="shared" si="120"/>
        <v>0</v>
      </c>
      <c r="K280">
        <f t="shared" si="121"/>
        <v>0</v>
      </c>
      <c r="L280">
        <f t="shared" si="122"/>
        <v>0</v>
      </c>
      <c r="M280">
        <f t="shared" si="123"/>
        <v>0</v>
      </c>
      <c r="N280">
        <f t="shared" si="124"/>
        <v>0</v>
      </c>
      <c r="O280">
        <f t="shared" si="125"/>
        <v>0</v>
      </c>
      <c r="P280">
        <f t="shared" si="126"/>
        <v>0</v>
      </c>
      <c r="R280">
        <f t="shared" si="126"/>
        <v>0</v>
      </c>
      <c r="S280">
        <f t="shared" si="109"/>
        <v>0</v>
      </c>
      <c r="T280">
        <f t="shared" si="110"/>
        <v>0</v>
      </c>
      <c r="U280">
        <f t="shared" si="111"/>
        <v>0</v>
      </c>
      <c r="V280">
        <f t="shared" si="112"/>
        <v>0</v>
      </c>
      <c r="W280">
        <f t="shared" si="113"/>
        <v>0</v>
      </c>
      <c r="X280">
        <f t="shared" si="114"/>
        <v>0</v>
      </c>
      <c r="Y280">
        <f t="shared" si="115"/>
        <v>0</v>
      </c>
      <c r="Z280">
        <f t="shared" si="116"/>
        <v>0</v>
      </c>
    </row>
    <row r="281" spans="2:26" ht="12.75">
      <c r="B281" s="18">
        <f t="shared" si="118"/>
        <v>150</v>
      </c>
      <c r="C281" s="19">
        <f>C294+((C276-C294)/18)*13</f>
        <v>2.054611111111111</v>
      </c>
      <c r="E281" s="18">
        <f t="shared" si="119"/>
        <v>150</v>
      </c>
      <c r="F281" s="19">
        <f>F294+((F276-F294)/18)*13</f>
        <v>1.2548333333333335</v>
      </c>
      <c r="H281">
        <f t="shared" si="117"/>
        <v>0</v>
      </c>
      <c r="I281">
        <f t="shared" si="117"/>
        <v>0</v>
      </c>
      <c r="J281">
        <f t="shared" si="120"/>
        <v>0</v>
      </c>
      <c r="K281">
        <f t="shared" si="121"/>
        <v>0</v>
      </c>
      <c r="L281">
        <f t="shared" si="122"/>
        <v>0</v>
      </c>
      <c r="M281">
        <f t="shared" si="123"/>
        <v>0</v>
      </c>
      <c r="N281">
        <f t="shared" si="124"/>
        <v>0</v>
      </c>
      <c r="O281">
        <f t="shared" si="125"/>
        <v>0</v>
      </c>
      <c r="P281">
        <f t="shared" si="126"/>
        <v>0</v>
      </c>
      <c r="R281">
        <f t="shared" si="126"/>
        <v>0</v>
      </c>
      <c r="S281">
        <f t="shared" si="109"/>
        <v>0</v>
      </c>
      <c r="T281">
        <f t="shared" si="110"/>
        <v>0</v>
      </c>
      <c r="U281">
        <f t="shared" si="111"/>
        <v>0</v>
      </c>
      <c r="V281">
        <f t="shared" si="112"/>
        <v>0</v>
      </c>
      <c r="W281">
        <f t="shared" si="113"/>
        <v>0</v>
      </c>
      <c r="X281">
        <f t="shared" si="114"/>
        <v>0</v>
      </c>
      <c r="Y281">
        <f t="shared" si="115"/>
        <v>0</v>
      </c>
      <c r="Z281">
        <f t="shared" si="116"/>
        <v>0</v>
      </c>
    </row>
    <row r="282" spans="2:26" ht="12.75">
      <c r="B282" s="18">
        <f t="shared" si="118"/>
        <v>160</v>
      </c>
      <c r="C282" s="19">
        <f>C294+((C276-C294)/18)*12</f>
        <v>2.0313333333333334</v>
      </c>
      <c r="E282" s="18">
        <f t="shared" si="119"/>
        <v>160</v>
      </c>
      <c r="F282" s="19">
        <f>F294+((F276-F294)/18)*12</f>
        <v>1.222</v>
      </c>
      <c r="H282">
        <f t="shared" si="117"/>
        <v>0</v>
      </c>
      <c r="I282">
        <f t="shared" si="117"/>
        <v>0</v>
      </c>
      <c r="J282">
        <f t="shared" si="120"/>
        <v>0</v>
      </c>
      <c r="K282">
        <f t="shared" si="121"/>
        <v>0</v>
      </c>
      <c r="L282">
        <f t="shared" si="122"/>
        <v>0</v>
      </c>
      <c r="M282">
        <f t="shared" si="123"/>
        <v>0</v>
      </c>
      <c r="N282">
        <f t="shared" si="124"/>
        <v>0</v>
      </c>
      <c r="O282">
        <f t="shared" si="125"/>
        <v>0</v>
      </c>
      <c r="P282">
        <f t="shared" si="126"/>
        <v>0</v>
      </c>
      <c r="R282">
        <f t="shared" si="126"/>
        <v>0</v>
      </c>
      <c r="S282">
        <f t="shared" si="109"/>
        <v>0</v>
      </c>
      <c r="T282">
        <f t="shared" si="110"/>
        <v>0</v>
      </c>
      <c r="U282">
        <f t="shared" si="111"/>
        <v>0</v>
      </c>
      <c r="V282">
        <f t="shared" si="112"/>
        <v>0</v>
      </c>
      <c r="W282">
        <f t="shared" si="113"/>
        <v>0</v>
      </c>
      <c r="X282">
        <f t="shared" si="114"/>
        <v>0</v>
      </c>
      <c r="Y282">
        <f t="shared" si="115"/>
        <v>0</v>
      </c>
      <c r="Z282">
        <f t="shared" si="116"/>
        <v>0</v>
      </c>
    </row>
    <row r="283" spans="2:26" ht="12.75">
      <c r="B283" s="18">
        <f t="shared" si="118"/>
        <v>170</v>
      </c>
      <c r="C283" s="19">
        <f>C294+((C276-C294)/18)*11</f>
        <v>2.0080555555555555</v>
      </c>
      <c r="E283" s="18">
        <f t="shared" si="119"/>
        <v>170</v>
      </c>
      <c r="F283" s="19">
        <f>F294+((F276-F294)/18)*11</f>
        <v>1.1891666666666667</v>
      </c>
      <c r="H283">
        <f t="shared" si="117"/>
        <v>0</v>
      </c>
      <c r="I283">
        <f t="shared" si="117"/>
        <v>0</v>
      </c>
      <c r="J283">
        <f t="shared" si="120"/>
        <v>0</v>
      </c>
      <c r="K283">
        <f t="shared" si="121"/>
        <v>0</v>
      </c>
      <c r="L283">
        <f t="shared" si="122"/>
        <v>0</v>
      </c>
      <c r="M283">
        <f t="shared" si="123"/>
        <v>0</v>
      </c>
      <c r="N283">
        <f t="shared" si="124"/>
        <v>0</v>
      </c>
      <c r="O283">
        <f t="shared" si="125"/>
        <v>0</v>
      </c>
      <c r="P283">
        <f t="shared" si="126"/>
        <v>0</v>
      </c>
      <c r="R283">
        <f t="shared" si="126"/>
        <v>0</v>
      </c>
      <c r="S283">
        <f t="shared" si="109"/>
        <v>0</v>
      </c>
      <c r="T283">
        <f t="shared" si="110"/>
        <v>0</v>
      </c>
      <c r="U283">
        <f t="shared" si="111"/>
        <v>0</v>
      </c>
      <c r="V283">
        <f t="shared" si="112"/>
        <v>0</v>
      </c>
      <c r="W283">
        <f t="shared" si="113"/>
        <v>0</v>
      </c>
      <c r="X283">
        <f t="shared" si="114"/>
        <v>0</v>
      </c>
      <c r="Y283">
        <f t="shared" si="115"/>
        <v>0</v>
      </c>
      <c r="Z283">
        <f t="shared" si="116"/>
        <v>0</v>
      </c>
    </row>
    <row r="284" spans="2:26" ht="12.75">
      <c r="B284" s="18">
        <f t="shared" si="118"/>
        <v>180</v>
      </c>
      <c r="C284" s="19">
        <f>C294+((C276-C294)/18)*10</f>
        <v>1.9847777777777778</v>
      </c>
      <c r="E284" s="18">
        <f t="shared" si="119"/>
        <v>180</v>
      </c>
      <c r="F284" s="19">
        <f>F294+((F276-F294)/18)*10</f>
        <v>1.1563333333333334</v>
      </c>
      <c r="H284">
        <f t="shared" si="117"/>
        <v>0</v>
      </c>
      <c r="I284">
        <f t="shared" si="117"/>
        <v>0</v>
      </c>
      <c r="J284">
        <f t="shared" si="120"/>
        <v>0</v>
      </c>
      <c r="K284">
        <f t="shared" si="121"/>
        <v>0</v>
      </c>
      <c r="L284">
        <f t="shared" si="122"/>
        <v>0</v>
      </c>
      <c r="M284">
        <f t="shared" si="123"/>
        <v>0</v>
      </c>
      <c r="N284">
        <f t="shared" si="124"/>
        <v>0</v>
      </c>
      <c r="O284">
        <f t="shared" si="125"/>
        <v>0</v>
      </c>
      <c r="P284">
        <f t="shared" si="126"/>
        <v>0</v>
      </c>
      <c r="R284">
        <f t="shared" si="126"/>
        <v>0</v>
      </c>
      <c r="S284">
        <f t="shared" si="109"/>
        <v>0</v>
      </c>
      <c r="T284">
        <f t="shared" si="110"/>
        <v>0</v>
      </c>
      <c r="U284">
        <f t="shared" si="111"/>
        <v>0</v>
      </c>
      <c r="V284">
        <f t="shared" si="112"/>
        <v>0</v>
      </c>
      <c r="W284">
        <f t="shared" si="113"/>
        <v>0</v>
      </c>
      <c r="X284">
        <f t="shared" si="114"/>
        <v>0</v>
      </c>
      <c r="Y284">
        <f t="shared" si="115"/>
        <v>0</v>
      </c>
      <c r="Z284">
        <f t="shared" si="116"/>
        <v>0</v>
      </c>
    </row>
    <row r="285" spans="2:26" ht="12.75">
      <c r="B285" s="18">
        <f t="shared" si="118"/>
        <v>190</v>
      </c>
      <c r="C285" s="19">
        <f>C294+((C276-C294)/18)*9</f>
        <v>1.9615</v>
      </c>
      <c r="E285" s="18">
        <f t="shared" si="119"/>
        <v>190</v>
      </c>
      <c r="F285" s="19">
        <f>F294+((F276-F294)/18)*9</f>
        <v>1.1235</v>
      </c>
      <c r="H285">
        <f t="shared" si="117"/>
        <v>0</v>
      </c>
      <c r="I285">
        <f t="shared" si="117"/>
        <v>0</v>
      </c>
      <c r="J285">
        <f t="shared" si="120"/>
        <v>0</v>
      </c>
      <c r="K285">
        <f t="shared" si="121"/>
        <v>0</v>
      </c>
      <c r="L285">
        <f t="shared" si="122"/>
        <v>0</v>
      </c>
      <c r="M285">
        <f t="shared" si="123"/>
        <v>0</v>
      </c>
      <c r="N285">
        <f t="shared" si="124"/>
        <v>0</v>
      </c>
      <c r="O285">
        <f t="shared" si="125"/>
        <v>0</v>
      </c>
      <c r="P285">
        <f t="shared" si="126"/>
        <v>0</v>
      </c>
      <c r="R285">
        <f t="shared" si="126"/>
        <v>0</v>
      </c>
      <c r="S285">
        <f t="shared" si="109"/>
        <v>0</v>
      </c>
      <c r="T285">
        <f t="shared" si="110"/>
        <v>0</v>
      </c>
      <c r="U285">
        <f t="shared" si="111"/>
        <v>0</v>
      </c>
      <c r="V285">
        <f t="shared" si="112"/>
        <v>0</v>
      </c>
      <c r="W285">
        <f t="shared" si="113"/>
        <v>0</v>
      </c>
      <c r="X285">
        <f t="shared" si="114"/>
        <v>0</v>
      </c>
      <c r="Y285">
        <f t="shared" si="115"/>
        <v>0</v>
      </c>
      <c r="Z285">
        <f t="shared" si="116"/>
        <v>0</v>
      </c>
    </row>
    <row r="286" spans="2:26" ht="12.75">
      <c r="B286" s="18">
        <f t="shared" si="118"/>
        <v>200</v>
      </c>
      <c r="C286" s="19">
        <f>C294+((C276-C294)/18)*8</f>
        <v>1.938222222222222</v>
      </c>
      <c r="E286" s="18">
        <f t="shared" si="119"/>
        <v>200</v>
      </c>
      <c r="F286" s="19">
        <f>F294+((F276-F294)/18)*8</f>
        <v>1.0906666666666667</v>
      </c>
      <c r="H286">
        <f t="shared" si="117"/>
        <v>0</v>
      </c>
      <c r="I286">
        <f t="shared" si="117"/>
        <v>0</v>
      </c>
      <c r="J286">
        <f t="shared" si="120"/>
        <v>0</v>
      </c>
      <c r="K286">
        <f t="shared" si="121"/>
        <v>0</v>
      </c>
      <c r="L286">
        <f t="shared" si="122"/>
        <v>0</v>
      </c>
      <c r="M286">
        <f t="shared" si="123"/>
        <v>0</v>
      </c>
      <c r="N286">
        <f t="shared" si="124"/>
        <v>0</v>
      </c>
      <c r="O286">
        <f t="shared" si="125"/>
        <v>0</v>
      </c>
      <c r="P286">
        <f t="shared" si="126"/>
        <v>0</v>
      </c>
      <c r="R286">
        <f t="shared" si="126"/>
        <v>0</v>
      </c>
      <c r="S286">
        <f t="shared" si="109"/>
        <v>0</v>
      </c>
      <c r="T286">
        <f t="shared" si="110"/>
        <v>0</v>
      </c>
      <c r="U286">
        <f t="shared" si="111"/>
        <v>0</v>
      </c>
      <c r="V286">
        <f t="shared" si="112"/>
        <v>0</v>
      </c>
      <c r="W286">
        <f t="shared" si="113"/>
        <v>0</v>
      </c>
      <c r="X286">
        <f t="shared" si="114"/>
        <v>0</v>
      </c>
      <c r="Y286">
        <f t="shared" si="115"/>
        <v>0</v>
      </c>
      <c r="Z286">
        <f t="shared" si="116"/>
        <v>0</v>
      </c>
    </row>
    <row r="287" spans="2:26" ht="12.75">
      <c r="B287" s="18">
        <f t="shared" si="118"/>
        <v>210</v>
      </c>
      <c r="C287" s="19">
        <f>C294+((C276-C294)/18)*7</f>
        <v>1.9149444444444443</v>
      </c>
      <c r="E287" s="18">
        <f t="shared" si="119"/>
        <v>210</v>
      </c>
      <c r="F287" s="19">
        <f>F294+((F276-F294)/18)*7</f>
        <v>1.0578333333333334</v>
      </c>
      <c r="H287">
        <f t="shared" si="117"/>
        <v>0</v>
      </c>
      <c r="I287">
        <f t="shared" si="117"/>
        <v>0</v>
      </c>
      <c r="J287">
        <f t="shared" si="120"/>
        <v>0</v>
      </c>
      <c r="K287">
        <f t="shared" si="121"/>
        <v>0</v>
      </c>
      <c r="L287">
        <f t="shared" si="122"/>
        <v>0</v>
      </c>
      <c r="M287">
        <f t="shared" si="123"/>
        <v>0</v>
      </c>
      <c r="N287">
        <f t="shared" si="124"/>
        <v>0</v>
      </c>
      <c r="O287">
        <f t="shared" si="125"/>
        <v>0</v>
      </c>
      <c r="P287">
        <f t="shared" si="126"/>
        <v>0</v>
      </c>
      <c r="R287">
        <f t="shared" si="126"/>
        <v>0</v>
      </c>
      <c r="S287">
        <f t="shared" si="109"/>
        <v>0</v>
      </c>
      <c r="T287">
        <f t="shared" si="110"/>
        <v>0</v>
      </c>
      <c r="U287">
        <f t="shared" si="111"/>
        <v>0</v>
      </c>
      <c r="V287">
        <f t="shared" si="112"/>
        <v>0</v>
      </c>
      <c r="W287">
        <f t="shared" si="113"/>
        <v>0</v>
      </c>
      <c r="X287">
        <f t="shared" si="114"/>
        <v>0</v>
      </c>
      <c r="Y287">
        <f t="shared" si="115"/>
        <v>0</v>
      </c>
      <c r="Z287">
        <f t="shared" si="116"/>
        <v>0</v>
      </c>
    </row>
    <row r="288" spans="2:26" ht="12.75">
      <c r="B288" s="18">
        <f t="shared" si="118"/>
        <v>220</v>
      </c>
      <c r="C288" s="19">
        <f>C294+((C276-C294)/18)*6</f>
        <v>1.8916666666666666</v>
      </c>
      <c r="E288" s="18">
        <f t="shared" si="119"/>
        <v>220</v>
      </c>
      <c r="F288" s="19">
        <f>F294+((F276-F294)/18)*6</f>
        <v>1.025</v>
      </c>
      <c r="H288">
        <f t="shared" si="117"/>
        <v>0</v>
      </c>
      <c r="I288">
        <f t="shared" si="117"/>
        <v>0</v>
      </c>
      <c r="J288">
        <f t="shared" si="120"/>
        <v>0</v>
      </c>
      <c r="K288">
        <f t="shared" si="121"/>
        <v>0</v>
      </c>
      <c r="L288">
        <f t="shared" si="122"/>
        <v>0</v>
      </c>
      <c r="M288">
        <f t="shared" si="123"/>
        <v>0</v>
      </c>
      <c r="N288">
        <f t="shared" si="124"/>
        <v>0</v>
      </c>
      <c r="O288">
        <f t="shared" si="125"/>
        <v>0</v>
      </c>
      <c r="P288">
        <f t="shared" si="126"/>
        <v>0</v>
      </c>
      <c r="R288">
        <f t="shared" si="126"/>
        <v>0</v>
      </c>
      <c r="S288">
        <f t="shared" si="109"/>
        <v>0</v>
      </c>
      <c r="T288">
        <f t="shared" si="110"/>
        <v>0</v>
      </c>
      <c r="U288">
        <f t="shared" si="111"/>
        <v>0</v>
      </c>
      <c r="V288">
        <f t="shared" si="112"/>
        <v>0</v>
      </c>
      <c r="W288">
        <f t="shared" si="113"/>
        <v>0</v>
      </c>
      <c r="X288">
        <f t="shared" si="114"/>
        <v>0</v>
      </c>
      <c r="Y288">
        <f t="shared" si="115"/>
        <v>0</v>
      </c>
      <c r="Z288">
        <f t="shared" si="116"/>
        <v>0</v>
      </c>
    </row>
    <row r="289" spans="2:26" ht="12.75">
      <c r="B289" s="18">
        <f t="shared" si="118"/>
        <v>230</v>
      </c>
      <c r="C289" s="19">
        <f>C294+((C276-C294)/18)*5</f>
        <v>1.8683888888888889</v>
      </c>
      <c r="E289" s="18">
        <f t="shared" si="119"/>
        <v>230</v>
      </c>
      <c r="F289" s="19">
        <f>F294+((F276-F294)/18)*5</f>
        <v>0.9921666666666666</v>
      </c>
      <c r="H289">
        <f t="shared" si="117"/>
        <v>0</v>
      </c>
      <c r="I289">
        <f t="shared" si="117"/>
        <v>0</v>
      </c>
      <c r="J289">
        <f t="shared" si="120"/>
        <v>0</v>
      </c>
      <c r="K289">
        <f t="shared" si="121"/>
        <v>0</v>
      </c>
      <c r="L289">
        <f t="shared" si="122"/>
        <v>0</v>
      </c>
      <c r="M289">
        <f t="shared" si="123"/>
        <v>0</v>
      </c>
      <c r="N289">
        <f t="shared" si="124"/>
        <v>0</v>
      </c>
      <c r="O289">
        <f t="shared" si="125"/>
        <v>0</v>
      </c>
      <c r="P289">
        <f t="shared" si="126"/>
        <v>0</v>
      </c>
      <c r="R289">
        <f t="shared" si="126"/>
        <v>0</v>
      </c>
      <c r="S289">
        <f t="shared" si="109"/>
        <v>0</v>
      </c>
      <c r="T289">
        <f t="shared" si="110"/>
        <v>0</v>
      </c>
      <c r="U289">
        <f t="shared" si="111"/>
        <v>0</v>
      </c>
      <c r="V289">
        <f t="shared" si="112"/>
        <v>0</v>
      </c>
      <c r="W289">
        <f t="shared" si="113"/>
        <v>0</v>
      </c>
      <c r="X289">
        <f t="shared" si="114"/>
        <v>0</v>
      </c>
      <c r="Y289">
        <f t="shared" si="115"/>
        <v>0</v>
      </c>
      <c r="Z289">
        <f t="shared" si="116"/>
        <v>0</v>
      </c>
    </row>
    <row r="290" spans="2:26" ht="12.75">
      <c r="B290" s="18">
        <f t="shared" si="118"/>
        <v>240</v>
      </c>
      <c r="C290" s="19">
        <f>C294+((C276-C294)/18)*4</f>
        <v>1.8451111111111111</v>
      </c>
      <c r="E290" s="18">
        <f t="shared" si="119"/>
        <v>240</v>
      </c>
      <c r="F290" s="19">
        <f>F294+((F276-F294)/18)*4</f>
        <v>0.9593333333333334</v>
      </c>
      <c r="H290">
        <f t="shared" si="117"/>
        <v>0</v>
      </c>
      <c r="I290">
        <f t="shared" si="117"/>
        <v>0</v>
      </c>
      <c r="J290">
        <f t="shared" si="120"/>
        <v>0</v>
      </c>
      <c r="K290">
        <f t="shared" si="121"/>
        <v>0</v>
      </c>
      <c r="L290">
        <f t="shared" si="122"/>
        <v>0</v>
      </c>
      <c r="M290">
        <f t="shared" si="123"/>
        <v>0</v>
      </c>
      <c r="N290">
        <f t="shared" si="124"/>
        <v>0</v>
      </c>
      <c r="O290">
        <f t="shared" si="125"/>
        <v>0</v>
      </c>
      <c r="P290">
        <f t="shared" si="126"/>
        <v>0</v>
      </c>
      <c r="R290">
        <f t="shared" si="126"/>
        <v>0</v>
      </c>
      <c r="S290">
        <f t="shared" si="109"/>
        <v>0</v>
      </c>
      <c r="T290">
        <f t="shared" si="110"/>
        <v>0</v>
      </c>
      <c r="U290">
        <f t="shared" si="111"/>
        <v>0</v>
      </c>
      <c r="V290">
        <f t="shared" si="112"/>
        <v>0</v>
      </c>
      <c r="W290">
        <f t="shared" si="113"/>
        <v>0</v>
      </c>
      <c r="X290">
        <f t="shared" si="114"/>
        <v>0</v>
      </c>
      <c r="Y290">
        <f t="shared" si="115"/>
        <v>0</v>
      </c>
      <c r="Z290">
        <f t="shared" si="116"/>
        <v>0</v>
      </c>
    </row>
    <row r="291" spans="2:26" ht="12.75">
      <c r="B291" s="18">
        <f t="shared" si="118"/>
        <v>250</v>
      </c>
      <c r="C291" s="19">
        <f>C294+((C276-C294)/18)*3</f>
        <v>1.8218333333333332</v>
      </c>
      <c r="E291" s="18">
        <f t="shared" si="119"/>
        <v>250</v>
      </c>
      <c r="F291" s="19">
        <f>F294+((F276-F294)/18)*3</f>
        <v>0.9265</v>
      </c>
      <c r="H291">
        <f t="shared" si="117"/>
        <v>0</v>
      </c>
      <c r="I291">
        <f t="shared" si="117"/>
        <v>0</v>
      </c>
      <c r="J291">
        <f t="shared" si="120"/>
        <v>0</v>
      </c>
      <c r="K291">
        <f t="shared" si="121"/>
        <v>0</v>
      </c>
      <c r="L291">
        <f t="shared" si="122"/>
        <v>0</v>
      </c>
      <c r="M291">
        <f t="shared" si="123"/>
        <v>0</v>
      </c>
      <c r="N291">
        <f t="shared" si="124"/>
        <v>0</v>
      </c>
      <c r="O291">
        <f t="shared" si="125"/>
        <v>0</v>
      </c>
      <c r="P291">
        <f t="shared" si="126"/>
        <v>0</v>
      </c>
      <c r="R291">
        <f t="shared" si="126"/>
        <v>0</v>
      </c>
      <c r="S291">
        <f t="shared" si="109"/>
        <v>0</v>
      </c>
      <c r="T291">
        <f t="shared" si="110"/>
        <v>0</v>
      </c>
      <c r="U291">
        <f t="shared" si="111"/>
        <v>0</v>
      </c>
      <c r="V291">
        <f t="shared" si="112"/>
        <v>0</v>
      </c>
      <c r="W291">
        <f t="shared" si="113"/>
        <v>0</v>
      </c>
      <c r="X291">
        <f t="shared" si="114"/>
        <v>0</v>
      </c>
      <c r="Y291">
        <f t="shared" si="115"/>
        <v>0</v>
      </c>
      <c r="Z291">
        <f t="shared" si="116"/>
        <v>0</v>
      </c>
    </row>
    <row r="292" spans="2:26" ht="12.75">
      <c r="B292" s="18">
        <f t="shared" si="118"/>
        <v>260</v>
      </c>
      <c r="C292" s="19">
        <f>C294+((C276-C294)/18)*2</f>
        <v>1.7985555555555555</v>
      </c>
      <c r="E292" s="18">
        <f t="shared" si="119"/>
        <v>260</v>
      </c>
      <c r="F292" s="19">
        <f>F294+((F276-F294)/18)*2</f>
        <v>0.8936666666666666</v>
      </c>
      <c r="H292">
        <f t="shared" si="117"/>
        <v>0</v>
      </c>
      <c r="I292">
        <f t="shared" si="117"/>
        <v>0</v>
      </c>
      <c r="J292">
        <f t="shared" si="120"/>
        <v>0</v>
      </c>
      <c r="K292">
        <f t="shared" si="121"/>
        <v>0</v>
      </c>
      <c r="L292">
        <f t="shared" si="122"/>
        <v>0</v>
      </c>
      <c r="M292">
        <f t="shared" si="123"/>
        <v>0</v>
      </c>
      <c r="N292">
        <f t="shared" si="124"/>
        <v>0</v>
      </c>
      <c r="O292">
        <f t="shared" si="125"/>
        <v>0</v>
      </c>
      <c r="P292">
        <f t="shared" si="126"/>
        <v>0</v>
      </c>
      <c r="R292">
        <f t="shared" si="126"/>
        <v>0</v>
      </c>
      <c r="S292">
        <f t="shared" si="109"/>
        <v>0</v>
      </c>
      <c r="T292">
        <f t="shared" si="110"/>
        <v>0</v>
      </c>
      <c r="U292">
        <f t="shared" si="111"/>
        <v>0</v>
      </c>
      <c r="V292">
        <f t="shared" si="112"/>
        <v>0</v>
      </c>
      <c r="W292">
        <f t="shared" si="113"/>
        <v>0</v>
      </c>
      <c r="X292">
        <f t="shared" si="114"/>
        <v>0</v>
      </c>
      <c r="Y292">
        <f t="shared" si="115"/>
        <v>0</v>
      </c>
      <c r="Z292">
        <f t="shared" si="116"/>
        <v>0</v>
      </c>
    </row>
    <row r="293" spans="2:26" ht="12.75">
      <c r="B293" s="18">
        <f t="shared" si="118"/>
        <v>270</v>
      </c>
      <c r="C293" s="19">
        <f>C294+((C276-C294)/18)*1</f>
        <v>1.7752777777777777</v>
      </c>
      <c r="E293" s="18">
        <f t="shared" si="119"/>
        <v>270</v>
      </c>
      <c r="F293" s="19">
        <f>F294+((F276-F294)/18)*1</f>
        <v>0.8608333333333333</v>
      </c>
      <c r="H293">
        <f t="shared" si="117"/>
        <v>0</v>
      </c>
      <c r="I293">
        <f t="shared" si="117"/>
        <v>0</v>
      </c>
      <c r="J293">
        <f t="shared" si="120"/>
        <v>0</v>
      </c>
      <c r="K293">
        <f t="shared" si="121"/>
        <v>0</v>
      </c>
      <c r="L293">
        <f t="shared" si="122"/>
        <v>0</v>
      </c>
      <c r="M293">
        <f t="shared" si="123"/>
        <v>0</v>
      </c>
      <c r="N293">
        <f t="shared" si="124"/>
        <v>0</v>
      </c>
      <c r="O293">
        <f t="shared" si="125"/>
        <v>0</v>
      </c>
      <c r="P293">
        <f t="shared" si="126"/>
        <v>0</v>
      </c>
      <c r="R293">
        <f t="shared" si="126"/>
        <v>0</v>
      </c>
      <c r="S293">
        <f t="shared" si="109"/>
        <v>0</v>
      </c>
      <c r="T293">
        <f t="shared" si="110"/>
        <v>0</v>
      </c>
      <c r="U293">
        <f t="shared" si="111"/>
        <v>0</v>
      </c>
      <c r="V293">
        <f t="shared" si="112"/>
        <v>0</v>
      </c>
      <c r="W293">
        <f t="shared" si="113"/>
        <v>0</v>
      </c>
      <c r="X293">
        <f t="shared" si="114"/>
        <v>0</v>
      </c>
      <c r="Y293">
        <f t="shared" si="115"/>
        <v>0</v>
      </c>
      <c r="Z293">
        <f t="shared" si="116"/>
        <v>0</v>
      </c>
    </row>
    <row r="294" spans="2:26" ht="12.75">
      <c r="B294" s="18">
        <f>B204*10</f>
        <v>280.00000000000006</v>
      </c>
      <c r="C294" s="19">
        <v>1.752</v>
      </c>
      <c r="E294" s="18">
        <f>E204*10</f>
        <v>280.00000000000006</v>
      </c>
      <c r="F294" s="19">
        <v>0.828</v>
      </c>
      <c r="H294">
        <f t="shared" si="117"/>
        <v>0</v>
      </c>
      <c r="I294">
        <f t="shared" si="117"/>
        <v>0</v>
      </c>
      <c r="J294">
        <f t="shared" si="120"/>
        <v>0</v>
      </c>
      <c r="K294">
        <f t="shared" si="121"/>
        <v>0</v>
      </c>
      <c r="L294">
        <f t="shared" si="122"/>
        <v>0</v>
      </c>
      <c r="M294">
        <f t="shared" si="123"/>
        <v>0</v>
      </c>
      <c r="N294">
        <f t="shared" si="124"/>
        <v>0</v>
      </c>
      <c r="O294">
        <f t="shared" si="125"/>
        <v>0</v>
      </c>
      <c r="P294">
        <f t="shared" si="126"/>
        <v>0</v>
      </c>
      <c r="R294">
        <f t="shared" si="126"/>
        <v>0</v>
      </c>
      <c r="S294">
        <f t="shared" si="109"/>
        <v>0</v>
      </c>
      <c r="T294">
        <f t="shared" si="110"/>
        <v>0</v>
      </c>
      <c r="U294">
        <f t="shared" si="111"/>
        <v>0</v>
      </c>
      <c r="V294">
        <f t="shared" si="112"/>
        <v>0</v>
      </c>
      <c r="W294">
        <f t="shared" si="113"/>
        <v>0</v>
      </c>
      <c r="X294">
        <f t="shared" si="114"/>
        <v>0</v>
      </c>
      <c r="Y294">
        <f t="shared" si="115"/>
        <v>0</v>
      </c>
      <c r="Z294">
        <f t="shared" si="116"/>
        <v>0</v>
      </c>
    </row>
    <row r="295" spans="2:26" ht="12.75">
      <c r="B295" s="18">
        <f aca="true" t="shared" si="127" ref="B295:B311">B294+10</f>
        <v>290.00000000000006</v>
      </c>
      <c r="C295" s="19">
        <f>C312+((C294-C312)/18)*17</f>
        <v>1.7308333333333334</v>
      </c>
      <c r="E295" s="18">
        <f aca="true" t="shared" si="128" ref="E295:E311">E294+10</f>
        <v>290.00000000000006</v>
      </c>
      <c r="F295" s="19">
        <f>F312+((F294-F312)/18)*17</f>
        <v>0.8189444444444444</v>
      </c>
      <c r="H295">
        <f t="shared" si="117"/>
        <v>0</v>
      </c>
      <c r="I295">
        <f t="shared" si="117"/>
        <v>0</v>
      </c>
      <c r="J295">
        <f t="shared" si="120"/>
        <v>0</v>
      </c>
      <c r="K295">
        <f t="shared" si="121"/>
        <v>0</v>
      </c>
      <c r="L295">
        <f t="shared" si="122"/>
        <v>0</v>
      </c>
      <c r="M295">
        <f t="shared" si="123"/>
        <v>0</v>
      </c>
      <c r="N295">
        <f t="shared" si="124"/>
        <v>0</v>
      </c>
      <c r="O295">
        <f t="shared" si="125"/>
        <v>0</v>
      </c>
      <c r="P295">
        <f t="shared" si="126"/>
        <v>0</v>
      </c>
      <c r="R295">
        <f t="shared" si="126"/>
        <v>0</v>
      </c>
      <c r="S295">
        <f t="shared" si="109"/>
        <v>0</v>
      </c>
      <c r="T295">
        <f t="shared" si="110"/>
        <v>0</v>
      </c>
      <c r="U295">
        <f t="shared" si="111"/>
        <v>0</v>
      </c>
      <c r="V295">
        <f t="shared" si="112"/>
        <v>0</v>
      </c>
      <c r="W295">
        <f t="shared" si="113"/>
        <v>0</v>
      </c>
      <c r="X295">
        <f t="shared" si="114"/>
        <v>0</v>
      </c>
      <c r="Y295">
        <f t="shared" si="115"/>
        <v>0</v>
      </c>
      <c r="Z295">
        <f t="shared" si="116"/>
        <v>0</v>
      </c>
    </row>
    <row r="296" spans="2:26" ht="12.75">
      <c r="B296" s="18">
        <f t="shared" si="127"/>
        <v>300.00000000000006</v>
      </c>
      <c r="C296" s="19">
        <f>C312+((C294-C312)/18)*16</f>
        <v>1.7096666666666667</v>
      </c>
      <c r="E296" s="18">
        <f t="shared" si="128"/>
        <v>300.00000000000006</v>
      </c>
      <c r="F296" s="19">
        <f>F312+((F294-F312)/18)*16</f>
        <v>0.8098888888888889</v>
      </c>
      <c r="H296">
        <f t="shared" si="117"/>
        <v>0</v>
      </c>
      <c r="I296">
        <f t="shared" si="117"/>
        <v>0</v>
      </c>
      <c r="J296">
        <f t="shared" si="120"/>
        <v>0</v>
      </c>
      <c r="K296">
        <f t="shared" si="121"/>
        <v>0</v>
      </c>
      <c r="L296">
        <f t="shared" si="122"/>
        <v>0</v>
      </c>
      <c r="M296">
        <f t="shared" si="123"/>
        <v>0</v>
      </c>
      <c r="N296">
        <f t="shared" si="124"/>
        <v>0</v>
      </c>
      <c r="O296">
        <f t="shared" si="125"/>
        <v>0</v>
      </c>
      <c r="P296">
        <f t="shared" si="126"/>
        <v>0</v>
      </c>
      <c r="R296">
        <f t="shared" si="126"/>
        <v>0</v>
      </c>
      <c r="S296">
        <f t="shared" si="109"/>
        <v>0</v>
      </c>
      <c r="T296">
        <f t="shared" si="110"/>
        <v>0</v>
      </c>
      <c r="U296">
        <f t="shared" si="111"/>
        <v>0</v>
      </c>
      <c r="V296">
        <f t="shared" si="112"/>
        <v>0</v>
      </c>
      <c r="W296">
        <f t="shared" si="113"/>
        <v>0</v>
      </c>
      <c r="X296">
        <f t="shared" si="114"/>
        <v>0</v>
      </c>
      <c r="Y296">
        <f t="shared" si="115"/>
        <v>0</v>
      </c>
      <c r="Z296">
        <f t="shared" si="116"/>
        <v>0</v>
      </c>
    </row>
    <row r="297" spans="2:26" ht="12.75">
      <c r="B297" s="18">
        <f t="shared" si="127"/>
        <v>310.00000000000006</v>
      </c>
      <c r="C297" s="19">
        <f>C312+((C294-C312)/18)*15</f>
        <v>1.6885</v>
      </c>
      <c r="E297" s="18">
        <f t="shared" si="128"/>
        <v>310.00000000000006</v>
      </c>
      <c r="F297" s="19">
        <f>F312+((F294-F312)/18)*15</f>
        <v>0.8008333333333333</v>
      </c>
      <c r="H297">
        <f t="shared" si="117"/>
        <v>0</v>
      </c>
      <c r="I297">
        <f t="shared" si="117"/>
        <v>0</v>
      </c>
      <c r="J297">
        <f t="shared" si="120"/>
        <v>0</v>
      </c>
      <c r="K297">
        <f t="shared" si="121"/>
        <v>0</v>
      </c>
      <c r="L297">
        <f t="shared" si="122"/>
        <v>0</v>
      </c>
      <c r="M297">
        <f t="shared" si="123"/>
        <v>0</v>
      </c>
      <c r="N297">
        <f t="shared" si="124"/>
        <v>0</v>
      </c>
      <c r="O297">
        <f t="shared" si="125"/>
        <v>0</v>
      </c>
      <c r="P297">
        <f t="shared" si="126"/>
        <v>0</v>
      </c>
      <c r="R297">
        <f t="shared" si="126"/>
        <v>0</v>
      </c>
      <c r="S297">
        <f t="shared" si="109"/>
        <v>0</v>
      </c>
      <c r="T297">
        <f t="shared" si="110"/>
        <v>0</v>
      </c>
      <c r="U297">
        <f t="shared" si="111"/>
        <v>0</v>
      </c>
      <c r="V297">
        <f t="shared" si="112"/>
        <v>0</v>
      </c>
      <c r="W297">
        <f t="shared" si="113"/>
        <v>0</v>
      </c>
      <c r="X297">
        <f t="shared" si="114"/>
        <v>0</v>
      </c>
      <c r="Y297">
        <f t="shared" si="115"/>
        <v>0</v>
      </c>
      <c r="Z297">
        <f t="shared" si="116"/>
        <v>0</v>
      </c>
    </row>
    <row r="298" spans="2:26" ht="12.75">
      <c r="B298" s="18">
        <f t="shared" si="127"/>
        <v>320.00000000000006</v>
      </c>
      <c r="C298" s="19">
        <f>C312+((C294-C312)/18)*14</f>
        <v>1.6673333333333333</v>
      </c>
      <c r="E298" s="18">
        <f t="shared" si="128"/>
        <v>320.00000000000006</v>
      </c>
      <c r="F298" s="19">
        <f>F312+((F294-F312)/18)*14</f>
        <v>0.7917777777777777</v>
      </c>
      <c r="H298">
        <f t="shared" si="117"/>
        <v>0</v>
      </c>
      <c r="I298">
        <f t="shared" si="117"/>
        <v>0</v>
      </c>
      <c r="J298">
        <f t="shared" si="120"/>
        <v>0</v>
      </c>
      <c r="K298">
        <f t="shared" si="121"/>
        <v>0</v>
      </c>
      <c r="L298">
        <f t="shared" si="122"/>
        <v>0</v>
      </c>
      <c r="M298">
        <f t="shared" si="123"/>
        <v>0</v>
      </c>
      <c r="N298">
        <f t="shared" si="124"/>
        <v>0</v>
      </c>
      <c r="O298">
        <f t="shared" si="125"/>
        <v>0</v>
      </c>
      <c r="P298">
        <f t="shared" si="126"/>
        <v>0</v>
      </c>
      <c r="R298">
        <f t="shared" si="126"/>
        <v>0</v>
      </c>
      <c r="S298">
        <f t="shared" si="109"/>
        <v>0</v>
      </c>
      <c r="T298">
        <f t="shared" si="110"/>
        <v>0</v>
      </c>
      <c r="U298">
        <f t="shared" si="111"/>
        <v>0</v>
      </c>
      <c r="V298">
        <f t="shared" si="112"/>
        <v>0</v>
      </c>
      <c r="W298">
        <f t="shared" si="113"/>
        <v>0</v>
      </c>
      <c r="X298">
        <f t="shared" si="114"/>
        <v>0</v>
      </c>
      <c r="Y298">
        <f t="shared" si="115"/>
        <v>0</v>
      </c>
      <c r="Z298">
        <f t="shared" si="116"/>
        <v>0</v>
      </c>
    </row>
    <row r="299" spans="2:26" ht="12.75">
      <c r="B299" s="18">
        <f t="shared" si="127"/>
        <v>330.00000000000006</v>
      </c>
      <c r="C299" s="19">
        <f>C312+((C294-C312)/18)*13</f>
        <v>1.6461666666666668</v>
      </c>
      <c r="E299" s="18">
        <f t="shared" si="128"/>
        <v>330.00000000000006</v>
      </c>
      <c r="F299" s="19">
        <f>F312+((F294-F312)/18)*13</f>
        <v>0.7827222222222222</v>
      </c>
      <c r="H299">
        <f t="shared" si="117"/>
        <v>0</v>
      </c>
      <c r="I299">
        <f t="shared" si="117"/>
        <v>0</v>
      </c>
      <c r="J299">
        <f t="shared" si="120"/>
        <v>0</v>
      </c>
      <c r="K299">
        <f t="shared" si="121"/>
        <v>0</v>
      </c>
      <c r="L299">
        <f t="shared" si="122"/>
        <v>0</v>
      </c>
      <c r="M299">
        <f t="shared" si="123"/>
        <v>0</v>
      </c>
      <c r="N299">
        <f t="shared" si="124"/>
        <v>0</v>
      </c>
      <c r="O299">
        <f t="shared" si="125"/>
        <v>0</v>
      </c>
      <c r="P299">
        <f t="shared" si="126"/>
        <v>0</v>
      </c>
      <c r="R299">
        <f t="shared" si="126"/>
        <v>0</v>
      </c>
      <c r="S299">
        <f t="shared" si="109"/>
        <v>0</v>
      </c>
      <c r="T299">
        <f t="shared" si="110"/>
        <v>0</v>
      </c>
      <c r="U299">
        <f t="shared" si="111"/>
        <v>0</v>
      </c>
      <c r="V299">
        <f t="shared" si="112"/>
        <v>0</v>
      </c>
      <c r="W299">
        <f t="shared" si="113"/>
        <v>0</v>
      </c>
      <c r="X299">
        <f t="shared" si="114"/>
        <v>0</v>
      </c>
      <c r="Y299">
        <f t="shared" si="115"/>
        <v>0</v>
      </c>
      <c r="Z299">
        <f t="shared" si="116"/>
        <v>0</v>
      </c>
    </row>
    <row r="300" spans="2:26" ht="12.75">
      <c r="B300" s="18">
        <f t="shared" si="127"/>
        <v>340.00000000000006</v>
      </c>
      <c r="C300" s="19">
        <f>C312+((C294-C312)/18)*12</f>
        <v>1.625</v>
      </c>
      <c r="E300" s="18">
        <f t="shared" si="128"/>
        <v>340.00000000000006</v>
      </c>
      <c r="F300" s="19">
        <f>F312+((F294-F312)/18)*12</f>
        <v>0.7736666666666666</v>
      </c>
      <c r="H300">
        <f t="shared" si="117"/>
        <v>0</v>
      </c>
      <c r="I300">
        <f t="shared" si="117"/>
        <v>0</v>
      </c>
      <c r="J300">
        <f t="shared" si="120"/>
        <v>0</v>
      </c>
      <c r="K300">
        <f t="shared" si="121"/>
        <v>0</v>
      </c>
      <c r="L300">
        <f t="shared" si="122"/>
        <v>0</v>
      </c>
      <c r="M300">
        <f t="shared" si="123"/>
        <v>0</v>
      </c>
      <c r="N300">
        <f t="shared" si="124"/>
        <v>0</v>
      </c>
      <c r="O300">
        <f t="shared" si="125"/>
        <v>0</v>
      </c>
      <c r="P300">
        <f t="shared" si="126"/>
        <v>0</v>
      </c>
      <c r="R300">
        <f t="shared" si="126"/>
        <v>0</v>
      </c>
      <c r="S300">
        <f t="shared" si="109"/>
        <v>0</v>
      </c>
      <c r="T300">
        <f t="shared" si="110"/>
        <v>0</v>
      </c>
      <c r="U300">
        <f t="shared" si="111"/>
        <v>0</v>
      </c>
      <c r="V300">
        <f t="shared" si="112"/>
        <v>0</v>
      </c>
      <c r="W300">
        <f t="shared" si="113"/>
        <v>0</v>
      </c>
      <c r="X300">
        <f t="shared" si="114"/>
        <v>0</v>
      </c>
      <c r="Y300">
        <f t="shared" si="115"/>
        <v>0</v>
      </c>
      <c r="Z300">
        <f t="shared" si="116"/>
        <v>0</v>
      </c>
    </row>
    <row r="301" spans="2:26" ht="12.75">
      <c r="B301" s="18">
        <f t="shared" si="127"/>
        <v>350.00000000000006</v>
      </c>
      <c r="C301" s="19">
        <f>C312+((C294-C312)/18)*11</f>
        <v>1.6038333333333332</v>
      </c>
      <c r="E301" s="18">
        <f t="shared" si="128"/>
        <v>350.00000000000006</v>
      </c>
      <c r="F301" s="19">
        <f>F312+((F294-F312)/18)*11</f>
        <v>0.7646111111111111</v>
      </c>
      <c r="H301">
        <f t="shared" si="117"/>
        <v>0</v>
      </c>
      <c r="I301">
        <f t="shared" si="117"/>
        <v>0</v>
      </c>
      <c r="J301">
        <f t="shared" si="120"/>
        <v>0</v>
      </c>
      <c r="K301">
        <f t="shared" si="121"/>
        <v>0</v>
      </c>
      <c r="L301">
        <f t="shared" si="122"/>
        <v>0</v>
      </c>
      <c r="M301">
        <f t="shared" si="123"/>
        <v>0</v>
      </c>
      <c r="N301">
        <f t="shared" si="124"/>
        <v>0</v>
      </c>
      <c r="O301">
        <f t="shared" si="125"/>
        <v>0</v>
      </c>
      <c r="P301">
        <f t="shared" si="126"/>
        <v>0</v>
      </c>
      <c r="R301">
        <f t="shared" si="126"/>
        <v>0</v>
      </c>
      <c r="S301">
        <f t="shared" si="109"/>
        <v>0</v>
      </c>
      <c r="T301">
        <f t="shared" si="110"/>
        <v>0</v>
      </c>
      <c r="U301">
        <f t="shared" si="111"/>
        <v>0</v>
      </c>
      <c r="V301">
        <f t="shared" si="112"/>
        <v>0</v>
      </c>
      <c r="W301">
        <f t="shared" si="113"/>
        <v>0</v>
      </c>
      <c r="X301">
        <f t="shared" si="114"/>
        <v>0</v>
      </c>
      <c r="Y301">
        <f t="shared" si="115"/>
        <v>0</v>
      </c>
      <c r="Z301">
        <f t="shared" si="116"/>
        <v>0</v>
      </c>
    </row>
    <row r="302" spans="2:26" ht="12.75">
      <c r="B302" s="18">
        <f t="shared" si="127"/>
        <v>360.00000000000006</v>
      </c>
      <c r="C302" s="19">
        <f>C312+((C294-C312)/18)*10</f>
        <v>1.5826666666666667</v>
      </c>
      <c r="E302" s="18">
        <f t="shared" si="128"/>
        <v>360.00000000000006</v>
      </c>
      <c r="F302" s="19">
        <f>F312+((F294-F312)/18)*10</f>
        <v>0.7555555555555555</v>
      </c>
      <c r="H302">
        <f t="shared" si="117"/>
        <v>0</v>
      </c>
      <c r="I302">
        <f t="shared" si="117"/>
        <v>0</v>
      </c>
      <c r="J302">
        <f t="shared" si="120"/>
        <v>0</v>
      </c>
      <c r="K302">
        <f t="shared" si="121"/>
        <v>0</v>
      </c>
      <c r="L302">
        <f t="shared" si="122"/>
        <v>0</v>
      </c>
      <c r="M302">
        <f t="shared" si="123"/>
        <v>0</v>
      </c>
      <c r="N302">
        <f t="shared" si="124"/>
        <v>0</v>
      </c>
      <c r="O302">
        <f t="shared" si="125"/>
        <v>0</v>
      </c>
      <c r="P302">
        <f t="shared" si="126"/>
        <v>0</v>
      </c>
      <c r="R302">
        <f t="shared" si="126"/>
        <v>0</v>
      </c>
      <c r="S302">
        <f t="shared" si="109"/>
        <v>0</v>
      </c>
      <c r="T302">
        <f t="shared" si="110"/>
        <v>0</v>
      </c>
      <c r="U302">
        <f t="shared" si="111"/>
        <v>0</v>
      </c>
      <c r="V302">
        <f t="shared" si="112"/>
        <v>0</v>
      </c>
      <c r="W302">
        <f t="shared" si="113"/>
        <v>0</v>
      </c>
      <c r="X302">
        <f t="shared" si="114"/>
        <v>0</v>
      </c>
      <c r="Y302">
        <f t="shared" si="115"/>
        <v>0</v>
      </c>
      <c r="Z302">
        <f t="shared" si="116"/>
        <v>0</v>
      </c>
    </row>
    <row r="303" spans="2:26" ht="12.75">
      <c r="B303" s="18">
        <f t="shared" si="127"/>
        <v>370.00000000000006</v>
      </c>
      <c r="C303" s="19">
        <f>C312+((C294-C312)/18)*9</f>
        <v>1.5615</v>
      </c>
      <c r="E303" s="18">
        <f t="shared" si="128"/>
        <v>370.00000000000006</v>
      </c>
      <c r="F303" s="19">
        <f>F312+((F294-F312)/18)*9</f>
        <v>0.7464999999999999</v>
      </c>
      <c r="H303">
        <f t="shared" si="117"/>
        <v>0</v>
      </c>
      <c r="I303">
        <f t="shared" si="117"/>
        <v>0</v>
      </c>
      <c r="J303">
        <f t="shared" si="120"/>
        <v>0</v>
      </c>
      <c r="K303">
        <f t="shared" si="121"/>
        <v>0</v>
      </c>
      <c r="L303">
        <f t="shared" si="122"/>
        <v>0</v>
      </c>
      <c r="M303">
        <f t="shared" si="123"/>
        <v>0</v>
      </c>
      <c r="N303">
        <f t="shared" si="124"/>
        <v>0</v>
      </c>
      <c r="O303">
        <f t="shared" si="125"/>
        <v>0</v>
      </c>
      <c r="P303">
        <f t="shared" si="126"/>
        <v>0</v>
      </c>
      <c r="R303">
        <f t="shared" si="126"/>
        <v>0</v>
      </c>
      <c r="S303">
        <f t="shared" si="109"/>
        <v>0</v>
      </c>
      <c r="T303">
        <f t="shared" si="110"/>
        <v>0</v>
      </c>
      <c r="U303">
        <f t="shared" si="111"/>
        <v>0</v>
      </c>
      <c r="V303">
        <f t="shared" si="112"/>
        <v>0</v>
      </c>
      <c r="W303">
        <f t="shared" si="113"/>
        <v>0</v>
      </c>
      <c r="X303">
        <f t="shared" si="114"/>
        <v>0</v>
      </c>
      <c r="Y303">
        <f t="shared" si="115"/>
        <v>0</v>
      </c>
      <c r="Z303">
        <f t="shared" si="116"/>
        <v>0</v>
      </c>
    </row>
    <row r="304" spans="2:26" ht="12.75">
      <c r="B304" s="18">
        <f t="shared" si="127"/>
        <v>380.00000000000006</v>
      </c>
      <c r="C304" s="19">
        <f>C312+((C294-C312)/18)*8</f>
        <v>1.5403333333333333</v>
      </c>
      <c r="E304" s="18">
        <f t="shared" si="128"/>
        <v>380.00000000000006</v>
      </c>
      <c r="F304" s="19">
        <f>F312+((F294-F312)/18)*8</f>
        <v>0.7374444444444445</v>
      </c>
      <c r="H304">
        <f t="shared" si="117"/>
        <v>0</v>
      </c>
      <c r="I304">
        <f t="shared" si="117"/>
        <v>0</v>
      </c>
      <c r="J304">
        <f t="shared" si="120"/>
        <v>0</v>
      </c>
      <c r="K304">
        <f t="shared" si="121"/>
        <v>0</v>
      </c>
      <c r="L304">
        <f t="shared" si="122"/>
        <v>0</v>
      </c>
      <c r="M304">
        <f t="shared" si="123"/>
        <v>0</v>
      </c>
      <c r="N304">
        <f t="shared" si="124"/>
        <v>0</v>
      </c>
      <c r="O304">
        <f t="shared" si="125"/>
        <v>0</v>
      </c>
      <c r="P304">
        <f t="shared" si="126"/>
        <v>0</v>
      </c>
      <c r="R304">
        <f t="shared" si="126"/>
        <v>0</v>
      </c>
      <c r="S304">
        <f t="shared" si="109"/>
        <v>0</v>
      </c>
      <c r="T304">
        <f t="shared" si="110"/>
        <v>0</v>
      </c>
      <c r="U304">
        <f t="shared" si="111"/>
        <v>0</v>
      </c>
      <c r="V304">
        <f t="shared" si="112"/>
        <v>0</v>
      </c>
      <c r="W304">
        <f t="shared" si="113"/>
        <v>0</v>
      </c>
      <c r="X304">
        <f t="shared" si="114"/>
        <v>0</v>
      </c>
      <c r="Y304">
        <f t="shared" si="115"/>
        <v>0</v>
      </c>
      <c r="Z304">
        <f t="shared" si="116"/>
        <v>0</v>
      </c>
    </row>
    <row r="305" spans="2:26" ht="12.75">
      <c r="B305" s="18">
        <f t="shared" si="127"/>
        <v>390.00000000000006</v>
      </c>
      <c r="C305" s="19">
        <f>C312+((C294-C312)/18)*7</f>
        <v>1.5191666666666666</v>
      </c>
      <c r="E305" s="18">
        <f t="shared" si="128"/>
        <v>390.00000000000006</v>
      </c>
      <c r="F305" s="19">
        <f>F312+((F294-F312)/18)*7</f>
        <v>0.7283888888888889</v>
      </c>
      <c r="H305">
        <f t="shared" si="117"/>
        <v>0</v>
      </c>
      <c r="I305">
        <f t="shared" si="117"/>
        <v>0</v>
      </c>
      <c r="J305">
        <f t="shared" si="120"/>
        <v>0</v>
      </c>
      <c r="K305">
        <f t="shared" si="121"/>
        <v>0</v>
      </c>
      <c r="L305">
        <f t="shared" si="122"/>
        <v>0</v>
      </c>
      <c r="M305">
        <f t="shared" si="123"/>
        <v>0</v>
      </c>
      <c r="N305">
        <f t="shared" si="124"/>
        <v>0</v>
      </c>
      <c r="O305">
        <f t="shared" si="125"/>
        <v>0</v>
      </c>
      <c r="P305">
        <f t="shared" si="126"/>
        <v>0</v>
      </c>
      <c r="R305">
        <f t="shared" si="126"/>
        <v>0</v>
      </c>
      <c r="S305">
        <f t="shared" si="109"/>
        <v>0</v>
      </c>
      <c r="T305">
        <f t="shared" si="110"/>
        <v>0</v>
      </c>
      <c r="U305">
        <f t="shared" si="111"/>
        <v>0</v>
      </c>
      <c r="V305">
        <f t="shared" si="112"/>
        <v>0</v>
      </c>
      <c r="W305">
        <f t="shared" si="113"/>
        <v>0</v>
      </c>
      <c r="X305">
        <f t="shared" si="114"/>
        <v>0</v>
      </c>
      <c r="Y305">
        <f t="shared" si="115"/>
        <v>0</v>
      </c>
      <c r="Z305">
        <f t="shared" si="116"/>
        <v>0</v>
      </c>
    </row>
    <row r="306" spans="2:26" ht="12.75">
      <c r="B306" s="18">
        <f t="shared" si="127"/>
        <v>400.00000000000006</v>
      </c>
      <c r="C306" s="19">
        <f>C312+((C294-C312)/18)*6</f>
        <v>1.498</v>
      </c>
      <c r="E306" s="18">
        <f t="shared" si="128"/>
        <v>400.00000000000006</v>
      </c>
      <c r="F306" s="19">
        <f>F312+((F294-F312)/18)*6</f>
        <v>0.7193333333333334</v>
      </c>
      <c r="H306">
        <f t="shared" si="117"/>
        <v>0</v>
      </c>
      <c r="I306">
        <f t="shared" si="117"/>
        <v>0</v>
      </c>
      <c r="J306">
        <f t="shared" si="120"/>
        <v>0</v>
      </c>
      <c r="K306">
        <f t="shared" si="121"/>
        <v>0</v>
      </c>
      <c r="L306">
        <f t="shared" si="122"/>
        <v>0</v>
      </c>
      <c r="M306">
        <f t="shared" si="123"/>
        <v>0</v>
      </c>
      <c r="N306">
        <f t="shared" si="124"/>
        <v>0</v>
      </c>
      <c r="O306">
        <f t="shared" si="125"/>
        <v>0</v>
      </c>
      <c r="P306">
        <f t="shared" si="126"/>
        <v>0</v>
      </c>
      <c r="R306">
        <f t="shared" si="126"/>
        <v>0</v>
      </c>
      <c r="S306">
        <f t="shared" si="109"/>
        <v>0</v>
      </c>
      <c r="T306">
        <f t="shared" si="110"/>
        <v>0</v>
      </c>
      <c r="U306">
        <f t="shared" si="111"/>
        <v>0</v>
      </c>
      <c r="V306">
        <f t="shared" si="112"/>
        <v>0</v>
      </c>
      <c r="W306">
        <f t="shared" si="113"/>
        <v>0</v>
      </c>
      <c r="X306">
        <f t="shared" si="114"/>
        <v>0</v>
      </c>
      <c r="Y306">
        <f t="shared" si="115"/>
        <v>0</v>
      </c>
      <c r="Z306">
        <f t="shared" si="116"/>
        <v>0</v>
      </c>
    </row>
    <row r="307" spans="2:26" ht="12.75">
      <c r="B307" s="18">
        <f t="shared" si="127"/>
        <v>410.00000000000006</v>
      </c>
      <c r="C307" s="19">
        <f>C312+((C294-C312)/18)*5</f>
        <v>1.4768333333333334</v>
      </c>
      <c r="E307" s="18">
        <f t="shared" si="128"/>
        <v>410.00000000000006</v>
      </c>
      <c r="F307" s="19">
        <f>F312+((F294-F312)/18)*5</f>
        <v>0.7102777777777778</v>
      </c>
      <c r="H307">
        <f t="shared" si="117"/>
        <v>0</v>
      </c>
      <c r="I307">
        <f t="shared" si="117"/>
        <v>0</v>
      </c>
      <c r="J307">
        <f t="shared" si="120"/>
        <v>0</v>
      </c>
      <c r="K307">
        <f t="shared" si="121"/>
        <v>0</v>
      </c>
      <c r="L307">
        <f t="shared" si="122"/>
        <v>0</v>
      </c>
      <c r="M307">
        <f t="shared" si="123"/>
        <v>0</v>
      </c>
      <c r="N307">
        <f t="shared" si="124"/>
        <v>0</v>
      </c>
      <c r="O307">
        <f t="shared" si="125"/>
        <v>0</v>
      </c>
      <c r="P307">
        <f t="shared" si="126"/>
        <v>0</v>
      </c>
      <c r="R307">
        <f t="shared" si="126"/>
        <v>0</v>
      </c>
      <c r="S307">
        <f t="shared" si="109"/>
        <v>0</v>
      </c>
      <c r="T307">
        <f t="shared" si="110"/>
        <v>0</v>
      </c>
      <c r="U307">
        <f t="shared" si="111"/>
        <v>0</v>
      </c>
      <c r="V307">
        <f t="shared" si="112"/>
        <v>0</v>
      </c>
      <c r="W307">
        <f t="shared" si="113"/>
        <v>0</v>
      </c>
      <c r="X307">
        <f t="shared" si="114"/>
        <v>0</v>
      </c>
      <c r="Y307">
        <f t="shared" si="115"/>
        <v>0</v>
      </c>
      <c r="Z307">
        <f t="shared" si="116"/>
        <v>0</v>
      </c>
    </row>
    <row r="308" spans="2:26" ht="12.75">
      <c r="B308" s="18">
        <f t="shared" si="127"/>
        <v>420.00000000000006</v>
      </c>
      <c r="C308" s="19">
        <f>C312+((C294-C312)/18)*4</f>
        <v>1.4556666666666667</v>
      </c>
      <c r="E308" s="18">
        <f t="shared" si="128"/>
        <v>420.00000000000006</v>
      </c>
      <c r="F308" s="19">
        <f>F312+((F294-F312)/18)*4</f>
        <v>0.7012222222222222</v>
      </c>
      <c r="H308">
        <f t="shared" si="117"/>
        <v>0</v>
      </c>
      <c r="I308">
        <f t="shared" si="117"/>
        <v>0</v>
      </c>
      <c r="J308">
        <f t="shared" si="120"/>
        <v>0</v>
      </c>
      <c r="K308">
        <f t="shared" si="121"/>
        <v>0</v>
      </c>
      <c r="L308">
        <f t="shared" si="122"/>
        <v>0</v>
      </c>
      <c r="M308">
        <f t="shared" si="123"/>
        <v>0</v>
      </c>
      <c r="N308">
        <f t="shared" si="124"/>
        <v>0</v>
      </c>
      <c r="O308">
        <f t="shared" si="125"/>
        <v>0</v>
      </c>
      <c r="P308">
        <f t="shared" si="126"/>
        <v>0</v>
      </c>
      <c r="R308">
        <f t="shared" si="126"/>
        <v>0</v>
      </c>
      <c r="S308">
        <f t="shared" si="109"/>
        <v>0</v>
      </c>
      <c r="T308">
        <f t="shared" si="110"/>
        <v>0</v>
      </c>
      <c r="U308">
        <f t="shared" si="111"/>
        <v>0</v>
      </c>
      <c r="V308">
        <f t="shared" si="112"/>
        <v>0</v>
      </c>
      <c r="W308">
        <f t="shared" si="113"/>
        <v>0</v>
      </c>
      <c r="X308">
        <f t="shared" si="114"/>
        <v>0</v>
      </c>
      <c r="Y308">
        <f t="shared" si="115"/>
        <v>0</v>
      </c>
      <c r="Z308">
        <f t="shared" si="116"/>
        <v>0</v>
      </c>
    </row>
    <row r="309" spans="2:26" ht="12.75">
      <c r="B309" s="18">
        <f t="shared" si="127"/>
        <v>430.00000000000006</v>
      </c>
      <c r="C309" s="19">
        <f>C312+((C294-C312)/18)*3</f>
        <v>1.4344999999999999</v>
      </c>
      <c r="E309" s="18">
        <f t="shared" si="128"/>
        <v>430.00000000000006</v>
      </c>
      <c r="F309" s="19">
        <f>F312+((F294-F312)/18)*3</f>
        <v>0.6921666666666667</v>
      </c>
      <c r="H309">
        <f t="shared" si="117"/>
        <v>0</v>
      </c>
      <c r="I309">
        <f t="shared" si="117"/>
        <v>0</v>
      </c>
      <c r="J309">
        <f t="shared" si="120"/>
        <v>0</v>
      </c>
      <c r="K309">
        <f t="shared" si="121"/>
        <v>0</v>
      </c>
      <c r="L309">
        <f t="shared" si="122"/>
        <v>0</v>
      </c>
      <c r="M309">
        <f t="shared" si="123"/>
        <v>0</v>
      </c>
      <c r="N309">
        <f t="shared" si="124"/>
        <v>0</v>
      </c>
      <c r="O309">
        <f t="shared" si="125"/>
        <v>0</v>
      </c>
      <c r="P309">
        <f t="shared" si="126"/>
        <v>0</v>
      </c>
      <c r="R309">
        <f t="shared" si="126"/>
        <v>0</v>
      </c>
      <c r="S309">
        <f t="shared" si="109"/>
        <v>0</v>
      </c>
      <c r="T309">
        <f t="shared" si="110"/>
        <v>0</v>
      </c>
      <c r="U309">
        <f t="shared" si="111"/>
        <v>0</v>
      </c>
      <c r="V309">
        <f t="shared" si="112"/>
        <v>0</v>
      </c>
      <c r="W309">
        <f t="shared" si="113"/>
        <v>0</v>
      </c>
      <c r="X309">
        <f t="shared" si="114"/>
        <v>0</v>
      </c>
      <c r="Y309">
        <f t="shared" si="115"/>
        <v>0</v>
      </c>
      <c r="Z309">
        <f t="shared" si="116"/>
        <v>0</v>
      </c>
    </row>
    <row r="310" spans="2:26" ht="12.75">
      <c r="B310" s="18">
        <f t="shared" si="127"/>
        <v>440.00000000000006</v>
      </c>
      <c r="C310" s="19">
        <f>C312+((C294-C312)/18)*2</f>
        <v>1.4133333333333333</v>
      </c>
      <c r="E310" s="18">
        <f t="shared" si="128"/>
        <v>440.00000000000006</v>
      </c>
      <c r="F310" s="19">
        <f>F312+((F294-F312)/18)*2</f>
        <v>0.6831111111111111</v>
      </c>
      <c r="H310">
        <f t="shared" si="117"/>
        <v>0</v>
      </c>
      <c r="I310">
        <f t="shared" si="117"/>
        <v>0</v>
      </c>
      <c r="J310">
        <f t="shared" si="120"/>
        <v>0</v>
      </c>
      <c r="K310">
        <f t="shared" si="121"/>
        <v>0</v>
      </c>
      <c r="L310">
        <f t="shared" si="122"/>
        <v>0</v>
      </c>
      <c r="M310">
        <f t="shared" si="123"/>
        <v>0</v>
      </c>
      <c r="N310">
        <f t="shared" si="124"/>
        <v>0</v>
      </c>
      <c r="O310">
        <f t="shared" si="125"/>
        <v>0</v>
      </c>
      <c r="P310">
        <f t="shared" si="126"/>
        <v>0</v>
      </c>
      <c r="R310">
        <f t="shared" si="126"/>
        <v>0</v>
      </c>
      <c r="S310">
        <f t="shared" si="109"/>
        <v>0</v>
      </c>
      <c r="T310">
        <f t="shared" si="110"/>
        <v>0</v>
      </c>
      <c r="U310">
        <f t="shared" si="111"/>
        <v>0</v>
      </c>
      <c r="V310">
        <f t="shared" si="112"/>
        <v>0</v>
      </c>
      <c r="W310">
        <f t="shared" si="113"/>
        <v>0</v>
      </c>
      <c r="X310">
        <f t="shared" si="114"/>
        <v>0</v>
      </c>
      <c r="Y310">
        <f t="shared" si="115"/>
        <v>0</v>
      </c>
      <c r="Z310">
        <f t="shared" si="116"/>
        <v>0</v>
      </c>
    </row>
    <row r="311" spans="2:26" ht="12.75">
      <c r="B311" s="18">
        <f t="shared" si="127"/>
        <v>450.00000000000006</v>
      </c>
      <c r="C311" s="19">
        <f>C312+((C294-C312)/18)*1</f>
        <v>1.3921666666666668</v>
      </c>
      <c r="E311" s="18">
        <f t="shared" si="128"/>
        <v>450.00000000000006</v>
      </c>
      <c r="F311" s="19">
        <f>F312+((F294-F312)/18)*1</f>
        <v>0.6740555555555556</v>
      </c>
      <c r="H311">
        <f t="shared" si="117"/>
        <v>0</v>
      </c>
      <c r="I311">
        <f t="shared" si="117"/>
        <v>0</v>
      </c>
      <c r="J311">
        <f t="shared" si="120"/>
        <v>0</v>
      </c>
      <c r="K311">
        <f t="shared" si="121"/>
        <v>0</v>
      </c>
      <c r="L311">
        <f t="shared" si="122"/>
        <v>0</v>
      </c>
      <c r="M311">
        <f t="shared" si="123"/>
        <v>0</v>
      </c>
      <c r="N311">
        <f t="shared" si="124"/>
        <v>0</v>
      </c>
      <c r="O311">
        <f t="shared" si="125"/>
        <v>0</v>
      </c>
      <c r="P311">
        <f t="shared" si="126"/>
        <v>0</v>
      </c>
      <c r="R311">
        <f t="shared" si="126"/>
        <v>0</v>
      </c>
      <c r="S311">
        <f t="shared" si="109"/>
        <v>0</v>
      </c>
      <c r="T311">
        <f t="shared" si="110"/>
        <v>0</v>
      </c>
      <c r="U311">
        <f t="shared" si="111"/>
        <v>0</v>
      </c>
      <c r="V311">
        <f t="shared" si="112"/>
        <v>0</v>
      </c>
      <c r="W311">
        <f t="shared" si="113"/>
        <v>0</v>
      </c>
      <c r="X311">
        <f t="shared" si="114"/>
        <v>0</v>
      </c>
      <c r="Y311">
        <f t="shared" si="115"/>
        <v>0</v>
      </c>
      <c r="Z311">
        <f t="shared" si="116"/>
        <v>0</v>
      </c>
    </row>
    <row r="312" spans="2:26" ht="12.75">
      <c r="B312" s="18">
        <f>B222*10</f>
        <v>460.00000000000006</v>
      </c>
      <c r="C312" s="19">
        <v>1.371</v>
      </c>
      <c r="E312" s="18">
        <f>E222*10</f>
        <v>460.00000000000006</v>
      </c>
      <c r="F312" s="19">
        <v>0.665</v>
      </c>
      <c r="H312">
        <f t="shared" si="117"/>
        <v>0</v>
      </c>
      <c r="I312">
        <f t="shared" si="117"/>
        <v>0</v>
      </c>
      <c r="J312">
        <f t="shared" si="120"/>
        <v>0</v>
      </c>
      <c r="K312">
        <f t="shared" si="121"/>
        <v>0</v>
      </c>
      <c r="L312">
        <f t="shared" si="122"/>
        <v>0</v>
      </c>
      <c r="M312">
        <f t="shared" si="123"/>
        <v>0</v>
      </c>
      <c r="N312">
        <f t="shared" si="124"/>
        <v>0</v>
      </c>
      <c r="O312">
        <f t="shared" si="125"/>
        <v>0</v>
      </c>
      <c r="P312">
        <f t="shared" si="126"/>
        <v>0</v>
      </c>
      <c r="R312">
        <f t="shared" si="126"/>
        <v>0</v>
      </c>
      <c r="S312">
        <f t="shared" si="109"/>
        <v>0</v>
      </c>
      <c r="T312">
        <f t="shared" si="110"/>
        <v>0</v>
      </c>
      <c r="U312">
        <f t="shared" si="111"/>
        <v>0</v>
      </c>
      <c r="V312">
        <f t="shared" si="112"/>
        <v>0</v>
      </c>
      <c r="W312">
        <f t="shared" si="113"/>
        <v>0</v>
      </c>
      <c r="X312">
        <f t="shared" si="114"/>
        <v>0</v>
      </c>
      <c r="Y312">
        <f t="shared" si="115"/>
        <v>0</v>
      </c>
      <c r="Z312">
        <f t="shared" si="116"/>
        <v>0</v>
      </c>
    </row>
    <row r="313" spans="2:26" ht="12.75">
      <c r="B313" s="18">
        <f aca="true" t="shared" si="129" ref="B313:B329">B312+10</f>
        <v>470.00000000000006</v>
      </c>
      <c r="C313" s="19">
        <f>C330+((C312-C330)/18)*17</f>
        <v>1.3617222222222223</v>
      </c>
      <c r="E313" s="18">
        <f aca="true" t="shared" si="130" ref="E313:E329">E312+10</f>
        <v>470.00000000000006</v>
      </c>
      <c r="F313" s="19">
        <f>F330+((F312-F330)/18)*17</f>
        <v>0.6610555555555556</v>
      </c>
      <c r="H313">
        <f t="shared" si="117"/>
        <v>0</v>
      </c>
      <c r="I313">
        <f t="shared" si="117"/>
        <v>0</v>
      </c>
      <c r="J313">
        <f t="shared" si="120"/>
        <v>0</v>
      </c>
      <c r="K313">
        <f t="shared" si="121"/>
        <v>0</v>
      </c>
      <c r="L313">
        <f t="shared" si="122"/>
        <v>0</v>
      </c>
      <c r="M313">
        <f t="shared" si="123"/>
        <v>0</v>
      </c>
      <c r="N313">
        <f t="shared" si="124"/>
        <v>0</v>
      </c>
      <c r="O313">
        <f t="shared" si="125"/>
        <v>0</v>
      </c>
      <c r="P313">
        <f t="shared" si="126"/>
        <v>0</v>
      </c>
      <c r="R313">
        <f t="shared" si="126"/>
        <v>0</v>
      </c>
      <c r="S313">
        <f t="shared" si="109"/>
        <v>0</v>
      </c>
      <c r="T313">
        <f t="shared" si="110"/>
        <v>0</v>
      </c>
      <c r="U313">
        <f t="shared" si="111"/>
        <v>0</v>
      </c>
      <c r="V313">
        <f t="shared" si="112"/>
        <v>0</v>
      </c>
      <c r="W313">
        <f t="shared" si="113"/>
        <v>0</v>
      </c>
      <c r="X313">
        <f t="shared" si="114"/>
        <v>0</v>
      </c>
      <c r="Y313">
        <f t="shared" si="115"/>
        <v>0</v>
      </c>
      <c r="Z313">
        <f t="shared" si="116"/>
        <v>0</v>
      </c>
    </row>
    <row r="314" spans="2:26" ht="12.75">
      <c r="B314" s="18">
        <f t="shared" si="129"/>
        <v>480.00000000000006</v>
      </c>
      <c r="C314" s="19">
        <f>C330+((C312-C330)/18)*16</f>
        <v>1.3524444444444446</v>
      </c>
      <c r="E314" s="18">
        <f t="shared" si="130"/>
        <v>480.00000000000006</v>
      </c>
      <c r="F314" s="19">
        <f>F330+((F312-F330)/18)*16</f>
        <v>0.6571111111111112</v>
      </c>
      <c r="H314">
        <f t="shared" si="117"/>
        <v>0</v>
      </c>
      <c r="I314">
        <f t="shared" si="117"/>
        <v>0</v>
      </c>
      <c r="J314">
        <f t="shared" si="120"/>
        <v>0</v>
      </c>
      <c r="K314">
        <f t="shared" si="121"/>
        <v>0</v>
      </c>
      <c r="L314">
        <f t="shared" si="122"/>
        <v>0</v>
      </c>
      <c r="M314">
        <f t="shared" si="123"/>
        <v>0</v>
      </c>
      <c r="N314">
        <f t="shared" si="124"/>
        <v>0</v>
      </c>
      <c r="O314">
        <f t="shared" si="125"/>
        <v>0</v>
      </c>
      <c r="P314">
        <f t="shared" si="126"/>
        <v>0</v>
      </c>
      <c r="R314">
        <f t="shared" si="126"/>
        <v>0</v>
      </c>
      <c r="S314">
        <f t="shared" si="109"/>
        <v>0</v>
      </c>
      <c r="T314">
        <f t="shared" si="110"/>
        <v>0</v>
      </c>
      <c r="U314">
        <f t="shared" si="111"/>
        <v>0</v>
      </c>
      <c r="V314">
        <f t="shared" si="112"/>
        <v>0</v>
      </c>
      <c r="W314">
        <f t="shared" si="113"/>
        <v>0</v>
      </c>
      <c r="X314">
        <f t="shared" si="114"/>
        <v>0</v>
      </c>
      <c r="Y314">
        <f t="shared" si="115"/>
        <v>0</v>
      </c>
      <c r="Z314">
        <f t="shared" si="116"/>
        <v>0</v>
      </c>
    </row>
    <row r="315" spans="2:26" ht="12.75">
      <c r="B315" s="18">
        <f t="shared" si="129"/>
        <v>490.00000000000006</v>
      </c>
      <c r="C315" s="19">
        <f>C330+((C312-C330)/18)*15</f>
        <v>1.3431666666666666</v>
      </c>
      <c r="E315" s="18">
        <f t="shared" si="130"/>
        <v>490.00000000000006</v>
      </c>
      <c r="F315" s="19">
        <f>F330+((F312-F330)/18)*15</f>
        <v>0.6531666666666667</v>
      </c>
      <c r="H315">
        <f t="shared" si="117"/>
        <v>0</v>
      </c>
      <c r="I315">
        <f t="shared" si="117"/>
        <v>0</v>
      </c>
      <c r="J315">
        <f t="shared" si="120"/>
        <v>0</v>
      </c>
      <c r="K315">
        <f t="shared" si="121"/>
        <v>0</v>
      </c>
      <c r="L315">
        <f t="shared" si="122"/>
        <v>0</v>
      </c>
      <c r="M315">
        <f t="shared" si="123"/>
        <v>0</v>
      </c>
      <c r="N315">
        <f t="shared" si="124"/>
        <v>0</v>
      </c>
      <c r="O315">
        <f t="shared" si="125"/>
        <v>0</v>
      </c>
      <c r="P315">
        <f t="shared" si="126"/>
        <v>0</v>
      </c>
      <c r="R315">
        <f t="shared" si="126"/>
        <v>0</v>
      </c>
      <c r="S315">
        <f t="shared" si="109"/>
        <v>0</v>
      </c>
      <c r="T315">
        <f t="shared" si="110"/>
        <v>0</v>
      </c>
      <c r="U315">
        <f t="shared" si="111"/>
        <v>0</v>
      </c>
      <c r="V315">
        <f t="shared" si="112"/>
        <v>0</v>
      </c>
      <c r="W315">
        <f t="shared" si="113"/>
        <v>0</v>
      </c>
      <c r="X315">
        <f t="shared" si="114"/>
        <v>0</v>
      </c>
      <c r="Y315">
        <f t="shared" si="115"/>
        <v>0</v>
      </c>
      <c r="Z315">
        <f t="shared" si="116"/>
        <v>0</v>
      </c>
    </row>
    <row r="316" spans="2:26" ht="12.75">
      <c r="B316" s="18">
        <f t="shared" si="129"/>
        <v>500.00000000000006</v>
      </c>
      <c r="C316" s="19">
        <f>C330+((C312-C330)/18)*14</f>
        <v>1.333888888888889</v>
      </c>
      <c r="E316" s="18">
        <f t="shared" si="130"/>
        <v>500.00000000000006</v>
      </c>
      <c r="F316" s="19">
        <f>F330+((F312-F330)/18)*14</f>
        <v>0.6492222222222223</v>
      </c>
      <c r="H316">
        <f t="shared" si="117"/>
        <v>0</v>
      </c>
      <c r="I316">
        <f t="shared" si="117"/>
        <v>0</v>
      </c>
      <c r="J316">
        <f t="shared" si="120"/>
        <v>0</v>
      </c>
      <c r="K316">
        <f t="shared" si="121"/>
        <v>0</v>
      </c>
      <c r="L316">
        <f t="shared" si="122"/>
        <v>0</v>
      </c>
      <c r="M316">
        <f t="shared" si="123"/>
        <v>0</v>
      </c>
      <c r="N316">
        <f t="shared" si="124"/>
        <v>0</v>
      </c>
      <c r="O316">
        <f t="shared" si="125"/>
        <v>0</v>
      </c>
      <c r="P316">
        <f t="shared" si="126"/>
        <v>0</v>
      </c>
      <c r="R316">
        <f t="shared" si="126"/>
        <v>0</v>
      </c>
      <c r="S316">
        <f t="shared" si="109"/>
        <v>0</v>
      </c>
      <c r="T316">
        <f t="shared" si="110"/>
        <v>0</v>
      </c>
      <c r="U316">
        <f t="shared" si="111"/>
        <v>0</v>
      </c>
      <c r="V316">
        <f t="shared" si="112"/>
        <v>0</v>
      </c>
      <c r="W316">
        <f t="shared" si="113"/>
        <v>0</v>
      </c>
      <c r="X316">
        <f t="shared" si="114"/>
        <v>0</v>
      </c>
      <c r="Y316">
        <f t="shared" si="115"/>
        <v>0</v>
      </c>
      <c r="Z316">
        <f t="shared" si="116"/>
        <v>0</v>
      </c>
    </row>
    <row r="317" spans="2:26" ht="12.75">
      <c r="B317" s="18">
        <f t="shared" si="129"/>
        <v>510.00000000000006</v>
      </c>
      <c r="C317" s="19">
        <f>C330+((C312-C330)/18)*13</f>
        <v>1.3246111111111112</v>
      </c>
      <c r="E317" s="18">
        <f t="shared" si="130"/>
        <v>510.00000000000006</v>
      </c>
      <c r="F317" s="19">
        <f>F330+((F312-F330)/18)*13</f>
        <v>0.6452777777777778</v>
      </c>
      <c r="H317">
        <f t="shared" si="117"/>
        <v>0</v>
      </c>
      <c r="I317">
        <f t="shared" si="117"/>
        <v>0</v>
      </c>
      <c r="J317">
        <f t="shared" si="120"/>
        <v>0</v>
      </c>
      <c r="K317">
        <f t="shared" si="121"/>
        <v>0</v>
      </c>
      <c r="L317">
        <f t="shared" si="122"/>
        <v>0</v>
      </c>
      <c r="M317">
        <f t="shared" si="123"/>
        <v>0</v>
      </c>
      <c r="N317">
        <f t="shared" si="124"/>
        <v>0</v>
      </c>
      <c r="O317">
        <f t="shared" si="125"/>
        <v>0</v>
      </c>
      <c r="P317">
        <f t="shared" si="126"/>
        <v>0</v>
      </c>
      <c r="R317">
        <f t="shared" si="126"/>
        <v>0</v>
      </c>
      <c r="S317">
        <f t="shared" si="109"/>
        <v>0</v>
      </c>
      <c r="T317">
        <f t="shared" si="110"/>
        <v>0</v>
      </c>
      <c r="U317">
        <f t="shared" si="111"/>
        <v>0</v>
      </c>
      <c r="V317">
        <f t="shared" si="112"/>
        <v>0</v>
      </c>
      <c r="W317">
        <f t="shared" si="113"/>
        <v>0</v>
      </c>
      <c r="X317">
        <f t="shared" si="114"/>
        <v>0</v>
      </c>
      <c r="Y317">
        <f t="shared" si="115"/>
        <v>0</v>
      </c>
      <c r="Z317">
        <f t="shared" si="116"/>
        <v>0</v>
      </c>
    </row>
    <row r="318" spans="2:26" ht="12.75">
      <c r="B318" s="18">
        <f t="shared" si="129"/>
        <v>520</v>
      </c>
      <c r="C318" s="19">
        <f>C330+((C312-C330)/18)*12</f>
        <v>1.3153333333333332</v>
      </c>
      <c r="E318" s="18">
        <f t="shared" si="130"/>
        <v>520</v>
      </c>
      <c r="F318" s="19">
        <f>F330+((F312-F330)/18)*12</f>
        <v>0.6413333333333333</v>
      </c>
      <c r="H318">
        <f t="shared" si="117"/>
        <v>0</v>
      </c>
      <c r="I318">
        <f t="shared" si="117"/>
        <v>0</v>
      </c>
      <c r="J318">
        <f t="shared" si="120"/>
        <v>0</v>
      </c>
      <c r="K318">
        <f t="shared" si="121"/>
        <v>0</v>
      </c>
      <c r="L318">
        <f t="shared" si="122"/>
        <v>0</v>
      </c>
      <c r="M318">
        <f t="shared" si="123"/>
        <v>0</v>
      </c>
      <c r="N318">
        <f t="shared" si="124"/>
        <v>0</v>
      </c>
      <c r="O318">
        <f t="shared" si="125"/>
        <v>0</v>
      </c>
      <c r="P318">
        <f t="shared" si="126"/>
        <v>0</v>
      </c>
      <c r="R318">
        <f t="shared" si="126"/>
        <v>0</v>
      </c>
      <c r="S318">
        <f t="shared" si="109"/>
        <v>0</v>
      </c>
      <c r="T318">
        <f t="shared" si="110"/>
        <v>0</v>
      </c>
      <c r="U318">
        <f t="shared" si="111"/>
        <v>0</v>
      </c>
      <c r="V318">
        <f t="shared" si="112"/>
        <v>0</v>
      </c>
      <c r="W318">
        <f t="shared" si="113"/>
        <v>0</v>
      </c>
      <c r="X318">
        <f t="shared" si="114"/>
        <v>0</v>
      </c>
      <c r="Y318">
        <f t="shared" si="115"/>
        <v>0</v>
      </c>
      <c r="Z318">
        <f t="shared" si="116"/>
        <v>0</v>
      </c>
    </row>
    <row r="319" spans="2:26" ht="12.75">
      <c r="B319" s="18">
        <f t="shared" si="129"/>
        <v>530</v>
      </c>
      <c r="C319" s="19">
        <f>C330+((C312-C330)/18)*11</f>
        <v>1.3060555555555555</v>
      </c>
      <c r="E319" s="18">
        <f t="shared" si="130"/>
        <v>530</v>
      </c>
      <c r="F319" s="19">
        <f>F330+((F312-F330)/18)*11</f>
        <v>0.6373888888888889</v>
      </c>
      <c r="H319">
        <f t="shared" si="117"/>
        <v>0</v>
      </c>
      <c r="I319">
        <f t="shared" si="117"/>
        <v>0</v>
      </c>
      <c r="J319">
        <f t="shared" si="120"/>
        <v>0</v>
      </c>
      <c r="K319">
        <f t="shared" si="121"/>
        <v>0</v>
      </c>
      <c r="L319">
        <f t="shared" si="122"/>
        <v>0</v>
      </c>
      <c r="M319">
        <f t="shared" si="123"/>
        <v>0</v>
      </c>
      <c r="N319">
        <f t="shared" si="124"/>
        <v>0</v>
      </c>
      <c r="O319">
        <f t="shared" si="125"/>
        <v>0</v>
      </c>
      <c r="P319">
        <f t="shared" si="126"/>
        <v>0</v>
      </c>
      <c r="R319">
        <f t="shared" si="126"/>
        <v>0</v>
      </c>
      <c r="S319">
        <f t="shared" si="109"/>
        <v>0</v>
      </c>
      <c r="T319">
        <f t="shared" si="110"/>
        <v>0</v>
      </c>
      <c r="U319">
        <f t="shared" si="111"/>
        <v>0</v>
      </c>
      <c r="V319">
        <f t="shared" si="112"/>
        <v>0</v>
      </c>
      <c r="W319">
        <f t="shared" si="113"/>
        <v>0</v>
      </c>
      <c r="X319">
        <f t="shared" si="114"/>
        <v>0</v>
      </c>
      <c r="Y319">
        <f t="shared" si="115"/>
        <v>0</v>
      </c>
      <c r="Z319">
        <f t="shared" si="116"/>
        <v>0</v>
      </c>
    </row>
    <row r="320" spans="2:26" ht="12.75">
      <c r="B320" s="18">
        <f t="shared" si="129"/>
        <v>540</v>
      </c>
      <c r="C320" s="19">
        <f>C330+((C312-C330)/18)*10</f>
        <v>1.2967777777777778</v>
      </c>
      <c r="E320" s="18">
        <f t="shared" si="130"/>
        <v>540</v>
      </c>
      <c r="F320" s="19">
        <f>F330+((F312-F330)/18)*10</f>
        <v>0.6334444444444445</v>
      </c>
      <c r="H320">
        <f t="shared" si="117"/>
        <v>0</v>
      </c>
      <c r="I320">
        <f t="shared" si="117"/>
        <v>0</v>
      </c>
      <c r="J320">
        <f t="shared" si="120"/>
        <v>0</v>
      </c>
      <c r="K320">
        <f t="shared" si="121"/>
        <v>0</v>
      </c>
      <c r="L320">
        <f t="shared" si="122"/>
        <v>0</v>
      </c>
      <c r="M320">
        <f t="shared" si="123"/>
        <v>0</v>
      </c>
      <c r="N320">
        <f t="shared" si="124"/>
        <v>0</v>
      </c>
      <c r="O320">
        <f t="shared" si="125"/>
        <v>0</v>
      </c>
      <c r="P320">
        <f t="shared" si="126"/>
        <v>0</v>
      </c>
      <c r="R320">
        <f t="shared" si="126"/>
        <v>0</v>
      </c>
      <c r="S320">
        <f t="shared" si="109"/>
        <v>0</v>
      </c>
      <c r="T320">
        <f t="shared" si="110"/>
        <v>0</v>
      </c>
      <c r="U320">
        <f t="shared" si="111"/>
        <v>0</v>
      </c>
      <c r="V320">
        <f t="shared" si="112"/>
        <v>0</v>
      </c>
      <c r="W320">
        <f t="shared" si="113"/>
        <v>0</v>
      </c>
      <c r="X320">
        <f t="shared" si="114"/>
        <v>0</v>
      </c>
      <c r="Y320">
        <f t="shared" si="115"/>
        <v>0</v>
      </c>
      <c r="Z320">
        <f t="shared" si="116"/>
        <v>0</v>
      </c>
    </row>
    <row r="321" spans="2:26" ht="12.75">
      <c r="B321" s="18">
        <f t="shared" si="129"/>
        <v>550</v>
      </c>
      <c r="C321" s="19">
        <f>C330+((C312-C330)/18)*9</f>
        <v>1.2875</v>
      </c>
      <c r="E321" s="18">
        <f t="shared" si="130"/>
        <v>550</v>
      </c>
      <c r="F321" s="19">
        <f>F330+((F312-F330)/18)*9</f>
        <v>0.6295</v>
      </c>
      <c r="H321">
        <f t="shared" si="117"/>
        <v>0</v>
      </c>
      <c r="I321">
        <f t="shared" si="117"/>
        <v>0</v>
      </c>
      <c r="J321">
        <f t="shared" si="120"/>
        <v>0</v>
      </c>
      <c r="K321">
        <f t="shared" si="121"/>
        <v>0</v>
      </c>
      <c r="L321">
        <f t="shared" si="122"/>
        <v>0</v>
      </c>
      <c r="M321">
        <f t="shared" si="123"/>
        <v>0</v>
      </c>
      <c r="N321">
        <f t="shared" si="124"/>
        <v>0</v>
      </c>
      <c r="O321">
        <f t="shared" si="125"/>
        <v>0</v>
      </c>
      <c r="P321">
        <f t="shared" si="126"/>
        <v>0</v>
      </c>
      <c r="R321">
        <f t="shared" si="126"/>
        <v>0</v>
      </c>
      <c r="S321">
        <f t="shared" si="109"/>
        <v>0</v>
      </c>
      <c r="T321">
        <f t="shared" si="110"/>
        <v>0</v>
      </c>
      <c r="U321">
        <f t="shared" si="111"/>
        <v>0</v>
      </c>
      <c r="V321">
        <f t="shared" si="112"/>
        <v>0</v>
      </c>
      <c r="W321">
        <f t="shared" si="113"/>
        <v>0</v>
      </c>
      <c r="X321">
        <f t="shared" si="114"/>
        <v>0</v>
      </c>
      <c r="Y321">
        <f t="shared" si="115"/>
        <v>0</v>
      </c>
      <c r="Z321">
        <f t="shared" si="116"/>
        <v>0</v>
      </c>
    </row>
    <row r="322" spans="2:26" ht="12.75">
      <c r="B322" s="18">
        <f t="shared" si="129"/>
        <v>560</v>
      </c>
      <c r="C322" s="19">
        <f>C330+((C312-C330)/18)*8</f>
        <v>1.2782222222222221</v>
      </c>
      <c r="E322" s="18">
        <f t="shared" si="130"/>
        <v>560</v>
      </c>
      <c r="F322" s="19">
        <f>F330+((F312-F330)/18)*8</f>
        <v>0.6255555555555555</v>
      </c>
      <c r="H322">
        <f t="shared" si="117"/>
        <v>0</v>
      </c>
      <c r="I322">
        <f t="shared" si="117"/>
        <v>0</v>
      </c>
      <c r="J322">
        <f t="shared" si="120"/>
        <v>0</v>
      </c>
      <c r="K322">
        <f t="shared" si="121"/>
        <v>0</v>
      </c>
      <c r="L322">
        <f t="shared" si="122"/>
        <v>0</v>
      </c>
      <c r="M322">
        <f t="shared" si="123"/>
        <v>0</v>
      </c>
      <c r="N322">
        <f t="shared" si="124"/>
        <v>0</v>
      </c>
      <c r="O322">
        <f t="shared" si="125"/>
        <v>0</v>
      </c>
      <c r="P322">
        <f t="shared" si="126"/>
        <v>0</v>
      </c>
      <c r="R322">
        <f t="shared" si="126"/>
        <v>0</v>
      </c>
      <c r="S322">
        <f t="shared" si="109"/>
        <v>0</v>
      </c>
      <c r="T322">
        <f t="shared" si="110"/>
        <v>0</v>
      </c>
      <c r="U322">
        <f t="shared" si="111"/>
        <v>0</v>
      </c>
      <c r="V322">
        <f t="shared" si="112"/>
        <v>0</v>
      </c>
      <c r="W322">
        <f t="shared" si="113"/>
        <v>0</v>
      </c>
      <c r="X322">
        <f t="shared" si="114"/>
        <v>0</v>
      </c>
      <c r="Y322">
        <f t="shared" si="115"/>
        <v>0</v>
      </c>
      <c r="Z322">
        <f t="shared" si="116"/>
        <v>0</v>
      </c>
    </row>
    <row r="323" spans="2:26" ht="12.75">
      <c r="B323" s="18">
        <f t="shared" si="129"/>
        <v>570</v>
      </c>
      <c r="C323" s="19">
        <f>C330+((C312-C330)/18)*7</f>
        <v>1.2689444444444444</v>
      </c>
      <c r="E323" s="18">
        <f t="shared" si="130"/>
        <v>570</v>
      </c>
      <c r="F323" s="19">
        <f>F330+((F312-F330)/18)*7</f>
        <v>0.6216111111111111</v>
      </c>
      <c r="H323">
        <f t="shared" si="117"/>
        <v>0</v>
      </c>
      <c r="I323">
        <f t="shared" si="117"/>
        <v>0</v>
      </c>
      <c r="J323">
        <f t="shared" si="120"/>
        <v>0</v>
      </c>
      <c r="K323">
        <f t="shared" si="121"/>
        <v>0</v>
      </c>
      <c r="L323">
        <f t="shared" si="122"/>
        <v>0</v>
      </c>
      <c r="M323">
        <f t="shared" si="123"/>
        <v>0</v>
      </c>
      <c r="N323">
        <f t="shared" si="124"/>
        <v>0</v>
      </c>
      <c r="O323">
        <f t="shared" si="125"/>
        <v>0</v>
      </c>
      <c r="P323">
        <f t="shared" si="126"/>
        <v>0</v>
      </c>
      <c r="R323">
        <f t="shared" si="126"/>
        <v>0</v>
      </c>
      <c r="S323">
        <f t="shared" si="109"/>
        <v>0</v>
      </c>
      <c r="T323">
        <f t="shared" si="110"/>
        <v>0</v>
      </c>
      <c r="U323">
        <f t="shared" si="111"/>
        <v>0</v>
      </c>
      <c r="V323">
        <f t="shared" si="112"/>
        <v>0</v>
      </c>
      <c r="W323">
        <f t="shared" si="113"/>
        <v>0</v>
      </c>
      <c r="X323">
        <f t="shared" si="114"/>
        <v>0</v>
      </c>
      <c r="Y323">
        <f t="shared" si="115"/>
        <v>0</v>
      </c>
      <c r="Z323">
        <f t="shared" si="116"/>
        <v>0</v>
      </c>
    </row>
    <row r="324" spans="2:26" ht="12.75">
      <c r="B324" s="18">
        <f t="shared" si="129"/>
        <v>580</v>
      </c>
      <c r="C324" s="19">
        <f>C330+((C312-C330)/18)*6</f>
        <v>1.2596666666666667</v>
      </c>
      <c r="E324" s="18">
        <f t="shared" si="130"/>
        <v>580</v>
      </c>
      <c r="F324" s="19">
        <f>F330+((F312-F330)/18)*6</f>
        <v>0.6176666666666667</v>
      </c>
      <c r="H324">
        <f t="shared" si="117"/>
        <v>0</v>
      </c>
      <c r="I324">
        <f t="shared" si="117"/>
        <v>0</v>
      </c>
      <c r="J324">
        <f t="shared" si="120"/>
        <v>0</v>
      </c>
      <c r="K324">
        <f t="shared" si="121"/>
        <v>0</v>
      </c>
      <c r="L324">
        <f t="shared" si="122"/>
        <v>0</v>
      </c>
      <c r="M324">
        <f t="shared" si="123"/>
        <v>0</v>
      </c>
      <c r="N324">
        <f t="shared" si="124"/>
        <v>0</v>
      </c>
      <c r="O324">
        <f t="shared" si="125"/>
        <v>0</v>
      </c>
      <c r="P324">
        <f t="shared" si="126"/>
        <v>0</v>
      </c>
      <c r="R324">
        <f t="shared" si="126"/>
        <v>0</v>
      </c>
      <c r="S324">
        <f t="shared" si="109"/>
        <v>0</v>
      </c>
      <c r="T324">
        <f t="shared" si="110"/>
        <v>0</v>
      </c>
      <c r="U324">
        <f t="shared" si="111"/>
        <v>0</v>
      </c>
      <c r="V324">
        <f t="shared" si="112"/>
        <v>0</v>
      </c>
      <c r="W324">
        <f t="shared" si="113"/>
        <v>0</v>
      </c>
      <c r="X324">
        <f t="shared" si="114"/>
        <v>0</v>
      </c>
      <c r="Y324">
        <f t="shared" si="115"/>
        <v>0</v>
      </c>
      <c r="Z324">
        <f t="shared" si="116"/>
        <v>0</v>
      </c>
    </row>
    <row r="325" spans="2:26" ht="12.75">
      <c r="B325" s="18">
        <f t="shared" si="129"/>
        <v>590</v>
      </c>
      <c r="C325" s="19">
        <f>C330+((C312-C330)/18)*5</f>
        <v>1.2503888888888888</v>
      </c>
      <c r="E325" s="18">
        <f t="shared" si="130"/>
        <v>590</v>
      </c>
      <c r="F325" s="19">
        <f>F330+((F312-F330)/18)*5</f>
        <v>0.6137222222222222</v>
      </c>
      <c r="H325">
        <f t="shared" si="117"/>
        <v>0</v>
      </c>
      <c r="I325">
        <f t="shared" si="117"/>
        <v>0</v>
      </c>
      <c r="J325">
        <f t="shared" si="120"/>
        <v>0</v>
      </c>
      <c r="K325">
        <f t="shared" si="121"/>
        <v>0</v>
      </c>
      <c r="L325">
        <f t="shared" si="122"/>
        <v>0</v>
      </c>
      <c r="M325">
        <f t="shared" si="123"/>
        <v>0</v>
      </c>
      <c r="N325">
        <f t="shared" si="124"/>
        <v>0</v>
      </c>
      <c r="O325">
        <f t="shared" si="125"/>
        <v>0</v>
      </c>
      <c r="P325">
        <f t="shared" si="126"/>
        <v>0</v>
      </c>
      <c r="R325">
        <f t="shared" si="126"/>
        <v>0</v>
      </c>
      <c r="S325">
        <f t="shared" si="109"/>
        <v>0</v>
      </c>
      <c r="T325">
        <f t="shared" si="110"/>
        <v>0</v>
      </c>
      <c r="U325">
        <f t="shared" si="111"/>
        <v>0</v>
      </c>
      <c r="V325">
        <f t="shared" si="112"/>
        <v>0</v>
      </c>
      <c r="W325">
        <f t="shared" si="113"/>
        <v>0</v>
      </c>
      <c r="X325">
        <f t="shared" si="114"/>
        <v>0</v>
      </c>
      <c r="Y325">
        <f t="shared" si="115"/>
        <v>0</v>
      </c>
      <c r="Z325">
        <f t="shared" si="116"/>
        <v>0</v>
      </c>
    </row>
    <row r="326" spans="2:26" ht="12.75">
      <c r="B326" s="18">
        <f t="shared" si="129"/>
        <v>600</v>
      </c>
      <c r="C326" s="19">
        <f>C330+((C312-C330)/18)*4</f>
        <v>1.241111111111111</v>
      </c>
      <c r="E326" s="18">
        <f t="shared" si="130"/>
        <v>600</v>
      </c>
      <c r="F326" s="19">
        <f>F330+((F312-F330)/18)*4</f>
        <v>0.6097777777777778</v>
      </c>
      <c r="H326">
        <f t="shared" si="117"/>
        <v>0</v>
      </c>
      <c r="I326">
        <f t="shared" si="117"/>
        <v>0</v>
      </c>
      <c r="J326">
        <f t="shared" si="120"/>
        <v>0</v>
      </c>
      <c r="K326">
        <f t="shared" si="121"/>
        <v>0</v>
      </c>
      <c r="L326">
        <f t="shared" si="122"/>
        <v>0</v>
      </c>
      <c r="M326">
        <f t="shared" si="123"/>
        <v>0</v>
      </c>
      <c r="N326">
        <f t="shared" si="124"/>
        <v>0</v>
      </c>
      <c r="O326">
        <f t="shared" si="125"/>
        <v>0</v>
      </c>
      <c r="P326">
        <f t="shared" si="126"/>
        <v>0</v>
      </c>
      <c r="R326">
        <f t="shared" si="126"/>
        <v>0</v>
      </c>
      <c r="S326">
        <f aca="true" t="shared" si="131" ref="S326:S389">IF(AND(S$4&gt;=$E326,S$4&lt;$E327),$F326,0)</f>
        <v>0</v>
      </c>
      <c r="T326">
        <f aca="true" t="shared" si="132" ref="T326:T389">IF(AND(T$4&gt;=$E326,T$4&lt;$E327),$F326,0)</f>
        <v>0</v>
      </c>
      <c r="U326">
        <f aca="true" t="shared" si="133" ref="U326:U389">IF(AND(U$4&gt;=$E326,U$4&lt;$E327),$F326,0)</f>
        <v>0</v>
      </c>
      <c r="V326">
        <f aca="true" t="shared" si="134" ref="V326:V389">IF(AND(V$4&gt;=$E326,V$4&lt;$E327),$F326,0)</f>
        <v>0</v>
      </c>
      <c r="W326">
        <f aca="true" t="shared" si="135" ref="W326:W389">IF(AND(W$4&gt;=$E326,W$4&lt;$E327),$F326,0)</f>
        <v>0</v>
      </c>
      <c r="X326">
        <f aca="true" t="shared" si="136" ref="X326:X389">IF(AND(X$4&gt;=$E326,X$4&lt;$E327),$F326,0)</f>
        <v>0</v>
      </c>
      <c r="Y326">
        <f aca="true" t="shared" si="137" ref="Y326:Y389">IF(AND(Y$4&gt;=$E326,Y$4&lt;$E327),$F326,0)</f>
        <v>0</v>
      </c>
      <c r="Z326">
        <f aca="true" t="shared" si="138" ref="Z326:Z389">IF(AND(Z$4&gt;=$E326,Z$4&lt;$E327),$F326,0)</f>
        <v>0</v>
      </c>
    </row>
    <row r="327" spans="2:26" ht="12.75">
      <c r="B327" s="18">
        <f t="shared" si="129"/>
        <v>610</v>
      </c>
      <c r="C327" s="19">
        <f>C330+((C312-C330)/18)*3</f>
        <v>1.2318333333333333</v>
      </c>
      <c r="E327" s="18">
        <f t="shared" si="130"/>
        <v>610</v>
      </c>
      <c r="F327" s="19">
        <f>F330+((F312-F330)/18)*3</f>
        <v>0.6058333333333333</v>
      </c>
      <c r="H327">
        <f aca="true" t="shared" si="139" ref="H327:I390">IF(AND(H$4&gt;=$E327,H$4&lt;$E328),$F327,0)</f>
        <v>0</v>
      </c>
      <c r="I327">
        <f t="shared" si="139"/>
        <v>0</v>
      </c>
      <c r="J327">
        <f t="shared" si="120"/>
        <v>0</v>
      </c>
      <c r="K327">
        <f t="shared" si="121"/>
        <v>0</v>
      </c>
      <c r="L327">
        <f t="shared" si="122"/>
        <v>0</v>
      </c>
      <c r="M327">
        <f t="shared" si="123"/>
        <v>0</v>
      </c>
      <c r="N327">
        <f t="shared" si="124"/>
        <v>0</v>
      </c>
      <c r="O327">
        <f t="shared" si="125"/>
        <v>0</v>
      </c>
      <c r="P327">
        <f t="shared" si="126"/>
        <v>0</v>
      </c>
      <c r="R327">
        <f t="shared" si="126"/>
        <v>0</v>
      </c>
      <c r="S327">
        <f t="shared" si="131"/>
        <v>0</v>
      </c>
      <c r="T327">
        <f t="shared" si="132"/>
        <v>0</v>
      </c>
      <c r="U327">
        <f t="shared" si="133"/>
        <v>0</v>
      </c>
      <c r="V327">
        <f t="shared" si="134"/>
        <v>0</v>
      </c>
      <c r="W327">
        <f t="shared" si="135"/>
        <v>0</v>
      </c>
      <c r="X327">
        <f t="shared" si="136"/>
        <v>0</v>
      </c>
      <c r="Y327">
        <f t="shared" si="137"/>
        <v>0</v>
      </c>
      <c r="Z327">
        <f t="shared" si="138"/>
        <v>0</v>
      </c>
    </row>
    <row r="328" spans="2:26" ht="12.75">
      <c r="B328" s="18">
        <f t="shared" si="129"/>
        <v>620</v>
      </c>
      <c r="C328" s="19">
        <f>C330+((C312-C330)/18)*2</f>
        <v>1.2225555555555556</v>
      </c>
      <c r="E328" s="18">
        <f t="shared" si="130"/>
        <v>620</v>
      </c>
      <c r="F328" s="19">
        <f>F330+((F312-F330)/18)*2</f>
        <v>0.6018888888888889</v>
      </c>
      <c r="H328">
        <f t="shared" si="139"/>
        <v>0</v>
      </c>
      <c r="I328">
        <f t="shared" si="139"/>
        <v>0</v>
      </c>
      <c r="J328">
        <f t="shared" si="120"/>
        <v>0</v>
      </c>
      <c r="K328">
        <f t="shared" si="121"/>
        <v>0</v>
      </c>
      <c r="L328">
        <f t="shared" si="122"/>
        <v>0</v>
      </c>
      <c r="M328">
        <f t="shared" si="123"/>
        <v>0</v>
      </c>
      <c r="N328">
        <f t="shared" si="124"/>
        <v>0</v>
      </c>
      <c r="O328">
        <f t="shared" si="125"/>
        <v>0</v>
      </c>
      <c r="P328">
        <f t="shared" si="126"/>
        <v>0</v>
      </c>
      <c r="R328">
        <f t="shared" si="126"/>
        <v>0</v>
      </c>
      <c r="S328">
        <f t="shared" si="131"/>
        <v>0</v>
      </c>
      <c r="T328">
        <f t="shared" si="132"/>
        <v>0</v>
      </c>
      <c r="U328">
        <f t="shared" si="133"/>
        <v>0</v>
      </c>
      <c r="V328">
        <f t="shared" si="134"/>
        <v>0</v>
      </c>
      <c r="W328">
        <f t="shared" si="135"/>
        <v>0</v>
      </c>
      <c r="X328">
        <f t="shared" si="136"/>
        <v>0</v>
      </c>
      <c r="Y328">
        <f t="shared" si="137"/>
        <v>0</v>
      </c>
      <c r="Z328">
        <f t="shared" si="138"/>
        <v>0</v>
      </c>
    </row>
    <row r="329" spans="2:26" ht="12.75">
      <c r="B329" s="18">
        <f t="shared" si="129"/>
        <v>630</v>
      </c>
      <c r="C329" s="19">
        <f>C330+((C312-C330)/18)*1</f>
        <v>1.2132777777777777</v>
      </c>
      <c r="E329" s="18">
        <f t="shared" si="130"/>
        <v>630</v>
      </c>
      <c r="F329" s="19">
        <f>F330+((F312-F330)/18)*1</f>
        <v>0.5979444444444444</v>
      </c>
      <c r="H329">
        <f t="shared" si="139"/>
        <v>0</v>
      </c>
      <c r="I329">
        <f t="shared" si="139"/>
        <v>0</v>
      </c>
      <c r="J329">
        <f t="shared" si="120"/>
        <v>0</v>
      </c>
      <c r="K329">
        <f t="shared" si="121"/>
        <v>0</v>
      </c>
      <c r="L329">
        <f t="shared" si="122"/>
        <v>0</v>
      </c>
      <c r="M329">
        <f t="shared" si="123"/>
        <v>0</v>
      </c>
      <c r="N329">
        <f t="shared" si="124"/>
        <v>0</v>
      </c>
      <c r="O329">
        <f t="shared" si="125"/>
        <v>0</v>
      </c>
      <c r="P329">
        <f t="shared" si="126"/>
        <v>0</v>
      </c>
      <c r="R329">
        <f t="shared" si="126"/>
        <v>0</v>
      </c>
      <c r="S329">
        <f t="shared" si="131"/>
        <v>0</v>
      </c>
      <c r="T329">
        <f t="shared" si="132"/>
        <v>0</v>
      </c>
      <c r="U329">
        <f t="shared" si="133"/>
        <v>0</v>
      </c>
      <c r="V329">
        <f t="shared" si="134"/>
        <v>0</v>
      </c>
      <c r="W329">
        <f t="shared" si="135"/>
        <v>0</v>
      </c>
      <c r="X329">
        <f t="shared" si="136"/>
        <v>0</v>
      </c>
      <c r="Y329">
        <f t="shared" si="137"/>
        <v>0</v>
      </c>
      <c r="Z329">
        <f t="shared" si="138"/>
        <v>0</v>
      </c>
    </row>
    <row r="330" spans="2:26" ht="12.75">
      <c r="B330" s="18">
        <f>B240*10</f>
        <v>640</v>
      </c>
      <c r="C330" s="19">
        <v>1.204</v>
      </c>
      <c r="E330" s="18">
        <f>E240*10</f>
        <v>640</v>
      </c>
      <c r="F330" s="19">
        <v>0.594</v>
      </c>
      <c r="H330">
        <f t="shared" si="139"/>
        <v>0</v>
      </c>
      <c r="I330">
        <f t="shared" si="139"/>
        <v>0</v>
      </c>
      <c r="J330">
        <f t="shared" si="120"/>
        <v>0</v>
      </c>
      <c r="K330">
        <f t="shared" si="121"/>
        <v>0</v>
      </c>
      <c r="L330">
        <f t="shared" si="122"/>
        <v>0</v>
      </c>
      <c r="M330">
        <f t="shared" si="123"/>
        <v>0</v>
      </c>
      <c r="N330">
        <f t="shared" si="124"/>
        <v>0</v>
      </c>
      <c r="O330">
        <f t="shared" si="125"/>
        <v>0</v>
      </c>
      <c r="P330">
        <f t="shared" si="126"/>
        <v>0</v>
      </c>
      <c r="R330">
        <f t="shared" si="126"/>
        <v>0</v>
      </c>
      <c r="S330">
        <f t="shared" si="131"/>
        <v>0</v>
      </c>
      <c r="T330">
        <f t="shared" si="132"/>
        <v>0</v>
      </c>
      <c r="U330">
        <f t="shared" si="133"/>
        <v>0</v>
      </c>
      <c r="V330">
        <f t="shared" si="134"/>
        <v>0</v>
      </c>
      <c r="W330">
        <f t="shared" si="135"/>
        <v>0</v>
      </c>
      <c r="X330">
        <f t="shared" si="136"/>
        <v>0</v>
      </c>
      <c r="Y330">
        <f t="shared" si="137"/>
        <v>0</v>
      </c>
      <c r="Z330">
        <f t="shared" si="138"/>
        <v>0</v>
      </c>
    </row>
    <row r="331" spans="2:26" ht="12.75">
      <c r="B331" s="18">
        <f aca="true" t="shared" si="140" ref="B331:B347">B330+10</f>
        <v>650</v>
      </c>
      <c r="C331" s="19">
        <f>C348+((C330-C348)/18)*17</f>
        <v>1.1982777777777778</v>
      </c>
      <c r="E331" s="18">
        <f aca="true" t="shared" si="141" ref="E331:E347">E330+10</f>
        <v>650</v>
      </c>
      <c r="F331" s="19">
        <f>F348+((F330-F348)/18)*17</f>
        <v>0.5918333333333333</v>
      </c>
      <c r="H331">
        <f t="shared" si="139"/>
        <v>0</v>
      </c>
      <c r="I331">
        <f t="shared" si="139"/>
        <v>0</v>
      </c>
      <c r="J331">
        <f t="shared" si="120"/>
        <v>0</v>
      </c>
      <c r="K331">
        <f t="shared" si="121"/>
        <v>0</v>
      </c>
      <c r="L331">
        <f t="shared" si="122"/>
        <v>0</v>
      </c>
      <c r="M331">
        <f t="shared" si="123"/>
        <v>0</v>
      </c>
      <c r="N331">
        <f t="shared" si="124"/>
        <v>0</v>
      </c>
      <c r="O331">
        <f t="shared" si="125"/>
        <v>0</v>
      </c>
      <c r="P331">
        <f t="shared" si="126"/>
        <v>0</v>
      </c>
      <c r="R331">
        <f t="shared" si="126"/>
        <v>0</v>
      </c>
      <c r="S331">
        <f t="shared" si="131"/>
        <v>0</v>
      </c>
      <c r="T331">
        <f t="shared" si="132"/>
        <v>0</v>
      </c>
      <c r="U331">
        <f t="shared" si="133"/>
        <v>0</v>
      </c>
      <c r="V331">
        <f t="shared" si="134"/>
        <v>0</v>
      </c>
      <c r="W331">
        <f t="shared" si="135"/>
        <v>0</v>
      </c>
      <c r="X331">
        <f t="shared" si="136"/>
        <v>0</v>
      </c>
      <c r="Y331">
        <f t="shared" si="137"/>
        <v>0</v>
      </c>
      <c r="Z331">
        <f t="shared" si="138"/>
        <v>0</v>
      </c>
    </row>
    <row r="332" spans="2:26" ht="12.75">
      <c r="B332" s="18">
        <f t="shared" si="140"/>
        <v>660</v>
      </c>
      <c r="C332" s="19">
        <f>C348+((C330-C348)/18)*16</f>
        <v>1.1925555555555556</v>
      </c>
      <c r="E332" s="18">
        <f t="shared" si="141"/>
        <v>660</v>
      </c>
      <c r="F332" s="19">
        <f>F348+((F330-F348)/18)*16</f>
        <v>0.5896666666666667</v>
      </c>
      <c r="H332">
        <f t="shared" si="139"/>
        <v>0</v>
      </c>
      <c r="I332">
        <f t="shared" si="139"/>
        <v>0</v>
      </c>
      <c r="J332">
        <f t="shared" si="120"/>
        <v>0</v>
      </c>
      <c r="K332">
        <f t="shared" si="121"/>
        <v>0</v>
      </c>
      <c r="L332">
        <f t="shared" si="122"/>
        <v>0</v>
      </c>
      <c r="M332">
        <f t="shared" si="123"/>
        <v>0</v>
      </c>
      <c r="N332">
        <f t="shared" si="124"/>
        <v>0</v>
      </c>
      <c r="O332">
        <f t="shared" si="125"/>
        <v>0</v>
      </c>
      <c r="P332">
        <f t="shared" si="126"/>
        <v>0</v>
      </c>
      <c r="R332">
        <f t="shared" si="126"/>
        <v>0</v>
      </c>
      <c r="S332">
        <f t="shared" si="131"/>
        <v>0</v>
      </c>
      <c r="T332">
        <f t="shared" si="132"/>
        <v>0</v>
      </c>
      <c r="U332">
        <f t="shared" si="133"/>
        <v>0</v>
      </c>
      <c r="V332">
        <f t="shared" si="134"/>
        <v>0</v>
      </c>
      <c r="W332">
        <f t="shared" si="135"/>
        <v>0</v>
      </c>
      <c r="X332">
        <f t="shared" si="136"/>
        <v>0</v>
      </c>
      <c r="Y332">
        <f t="shared" si="137"/>
        <v>0</v>
      </c>
      <c r="Z332">
        <f t="shared" si="138"/>
        <v>0</v>
      </c>
    </row>
    <row r="333" spans="2:26" ht="12.75">
      <c r="B333" s="18">
        <f t="shared" si="140"/>
        <v>670</v>
      </c>
      <c r="C333" s="19">
        <f>C348+((C330-C348)/18)*15</f>
        <v>1.1868333333333334</v>
      </c>
      <c r="E333" s="18">
        <f t="shared" si="141"/>
        <v>670</v>
      </c>
      <c r="F333" s="19">
        <f>F348+((F330-F348)/18)*15</f>
        <v>0.5875</v>
      </c>
      <c r="H333">
        <f t="shared" si="139"/>
        <v>0</v>
      </c>
      <c r="I333">
        <f t="shared" si="139"/>
        <v>0</v>
      </c>
      <c r="J333">
        <f t="shared" si="120"/>
        <v>0</v>
      </c>
      <c r="K333">
        <f t="shared" si="121"/>
        <v>0</v>
      </c>
      <c r="L333">
        <f t="shared" si="122"/>
        <v>0</v>
      </c>
      <c r="M333">
        <f t="shared" si="123"/>
        <v>0</v>
      </c>
      <c r="N333">
        <f t="shared" si="124"/>
        <v>0</v>
      </c>
      <c r="O333">
        <f t="shared" si="125"/>
        <v>0</v>
      </c>
      <c r="P333">
        <f t="shared" si="126"/>
        <v>0</v>
      </c>
      <c r="R333">
        <f t="shared" si="126"/>
        <v>0</v>
      </c>
      <c r="S333">
        <f t="shared" si="131"/>
        <v>0</v>
      </c>
      <c r="T333">
        <f t="shared" si="132"/>
        <v>0</v>
      </c>
      <c r="U333">
        <f t="shared" si="133"/>
        <v>0</v>
      </c>
      <c r="V333">
        <f t="shared" si="134"/>
        <v>0</v>
      </c>
      <c r="W333">
        <f t="shared" si="135"/>
        <v>0</v>
      </c>
      <c r="X333">
        <f t="shared" si="136"/>
        <v>0</v>
      </c>
      <c r="Y333">
        <f t="shared" si="137"/>
        <v>0</v>
      </c>
      <c r="Z333">
        <f t="shared" si="138"/>
        <v>0</v>
      </c>
    </row>
    <row r="334" spans="2:26" ht="12.75">
      <c r="B334" s="18">
        <f t="shared" si="140"/>
        <v>680</v>
      </c>
      <c r="C334" s="19">
        <f>C348+((C330-C348)/18)*14</f>
        <v>1.181111111111111</v>
      </c>
      <c r="E334" s="18">
        <f t="shared" si="141"/>
        <v>680</v>
      </c>
      <c r="F334" s="19">
        <f>F348+((F330-F348)/18)*14</f>
        <v>0.5853333333333334</v>
      </c>
      <c r="H334">
        <f t="shared" si="139"/>
        <v>0</v>
      </c>
      <c r="I334">
        <f t="shared" si="139"/>
        <v>0</v>
      </c>
      <c r="J334">
        <f t="shared" si="120"/>
        <v>0</v>
      </c>
      <c r="K334">
        <f t="shared" si="121"/>
        <v>0</v>
      </c>
      <c r="L334">
        <f t="shared" si="122"/>
        <v>0</v>
      </c>
      <c r="M334">
        <f t="shared" si="123"/>
        <v>0</v>
      </c>
      <c r="N334">
        <f t="shared" si="124"/>
        <v>0</v>
      </c>
      <c r="O334">
        <f t="shared" si="125"/>
        <v>0</v>
      </c>
      <c r="P334">
        <f t="shared" si="126"/>
        <v>0</v>
      </c>
      <c r="R334">
        <f t="shared" si="126"/>
        <v>0</v>
      </c>
      <c r="S334">
        <f t="shared" si="131"/>
        <v>0</v>
      </c>
      <c r="T334">
        <f t="shared" si="132"/>
        <v>0</v>
      </c>
      <c r="U334">
        <f t="shared" si="133"/>
        <v>0</v>
      </c>
      <c r="V334">
        <f t="shared" si="134"/>
        <v>0</v>
      </c>
      <c r="W334">
        <f t="shared" si="135"/>
        <v>0</v>
      </c>
      <c r="X334">
        <f t="shared" si="136"/>
        <v>0</v>
      </c>
      <c r="Y334">
        <f t="shared" si="137"/>
        <v>0</v>
      </c>
      <c r="Z334">
        <f t="shared" si="138"/>
        <v>0</v>
      </c>
    </row>
    <row r="335" spans="2:26" ht="12.75">
      <c r="B335" s="18">
        <f t="shared" si="140"/>
        <v>690</v>
      </c>
      <c r="C335" s="19">
        <f>C348+((C330-C348)/18)*13</f>
        <v>1.1753888888888888</v>
      </c>
      <c r="E335" s="18">
        <f t="shared" si="141"/>
        <v>690</v>
      </c>
      <c r="F335" s="19">
        <f>F348+((F330-F348)/18)*13</f>
        <v>0.5831666666666666</v>
      </c>
      <c r="H335">
        <f t="shared" si="139"/>
        <v>0</v>
      </c>
      <c r="I335">
        <f t="shared" si="139"/>
        <v>0</v>
      </c>
      <c r="J335">
        <f t="shared" si="120"/>
        <v>0</v>
      </c>
      <c r="K335">
        <f t="shared" si="121"/>
        <v>0</v>
      </c>
      <c r="L335">
        <f t="shared" si="122"/>
        <v>0</v>
      </c>
      <c r="M335">
        <f t="shared" si="123"/>
        <v>0</v>
      </c>
      <c r="N335">
        <f t="shared" si="124"/>
        <v>0</v>
      </c>
      <c r="O335">
        <f t="shared" si="125"/>
        <v>0</v>
      </c>
      <c r="P335">
        <f t="shared" si="126"/>
        <v>0</v>
      </c>
      <c r="R335">
        <f t="shared" si="126"/>
        <v>0</v>
      </c>
      <c r="S335">
        <f t="shared" si="131"/>
        <v>0</v>
      </c>
      <c r="T335">
        <f t="shared" si="132"/>
        <v>0</v>
      </c>
      <c r="U335">
        <f t="shared" si="133"/>
        <v>0</v>
      </c>
      <c r="V335">
        <f t="shared" si="134"/>
        <v>0</v>
      </c>
      <c r="W335">
        <f t="shared" si="135"/>
        <v>0</v>
      </c>
      <c r="X335">
        <f t="shared" si="136"/>
        <v>0</v>
      </c>
      <c r="Y335">
        <f t="shared" si="137"/>
        <v>0</v>
      </c>
      <c r="Z335">
        <f t="shared" si="138"/>
        <v>0</v>
      </c>
    </row>
    <row r="336" spans="2:26" ht="12.75">
      <c r="B336" s="18">
        <f t="shared" si="140"/>
        <v>700</v>
      </c>
      <c r="C336" s="19">
        <f>C348+((C330-C348)/18)*12</f>
        <v>1.1696666666666666</v>
      </c>
      <c r="E336" s="18">
        <f t="shared" si="141"/>
        <v>700</v>
      </c>
      <c r="F336" s="19">
        <f>F348+((F330-F348)/18)*12</f>
        <v>0.581</v>
      </c>
      <c r="H336">
        <f t="shared" si="139"/>
        <v>0</v>
      </c>
      <c r="I336">
        <f t="shared" si="139"/>
        <v>0</v>
      </c>
      <c r="J336">
        <f t="shared" si="120"/>
        <v>0</v>
      </c>
      <c r="K336">
        <f t="shared" si="121"/>
        <v>0</v>
      </c>
      <c r="L336">
        <f t="shared" si="122"/>
        <v>0</v>
      </c>
      <c r="M336">
        <f t="shared" si="123"/>
        <v>0</v>
      </c>
      <c r="N336">
        <f t="shared" si="124"/>
        <v>0</v>
      </c>
      <c r="O336">
        <f t="shared" si="125"/>
        <v>0</v>
      </c>
      <c r="P336">
        <f t="shared" si="126"/>
        <v>0</v>
      </c>
      <c r="R336">
        <f t="shared" si="126"/>
        <v>0</v>
      </c>
      <c r="S336">
        <f t="shared" si="131"/>
        <v>0</v>
      </c>
      <c r="T336">
        <f t="shared" si="132"/>
        <v>0</v>
      </c>
      <c r="U336">
        <f t="shared" si="133"/>
        <v>0</v>
      </c>
      <c r="V336">
        <f t="shared" si="134"/>
        <v>0</v>
      </c>
      <c r="W336">
        <f t="shared" si="135"/>
        <v>0</v>
      </c>
      <c r="X336">
        <f t="shared" si="136"/>
        <v>0</v>
      </c>
      <c r="Y336">
        <f t="shared" si="137"/>
        <v>0</v>
      </c>
      <c r="Z336">
        <f t="shared" si="138"/>
        <v>0</v>
      </c>
    </row>
    <row r="337" spans="2:26" ht="12.75">
      <c r="B337" s="18">
        <f t="shared" si="140"/>
        <v>710</v>
      </c>
      <c r="C337" s="19">
        <f>C348+((C330-C348)/18)*11</f>
        <v>1.1639444444444444</v>
      </c>
      <c r="E337" s="18">
        <f t="shared" si="141"/>
        <v>710</v>
      </c>
      <c r="F337" s="19">
        <f>F348+((F330-F348)/18)*11</f>
        <v>0.5788333333333333</v>
      </c>
      <c r="H337">
        <f t="shared" si="139"/>
        <v>0</v>
      </c>
      <c r="I337">
        <f t="shared" si="139"/>
        <v>0</v>
      </c>
      <c r="J337">
        <f t="shared" si="120"/>
        <v>0</v>
      </c>
      <c r="K337">
        <f t="shared" si="121"/>
        <v>0</v>
      </c>
      <c r="L337">
        <f t="shared" si="122"/>
        <v>0</v>
      </c>
      <c r="M337">
        <f t="shared" si="123"/>
        <v>0</v>
      </c>
      <c r="N337">
        <f t="shared" si="124"/>
        <v>0</v>
      </c>
      <c r="O337">
        <f t="shared" si="125"/>
        <v>0</v>
      </c>
      <c r="P337">
        <f t="shared" si="126"/>
        <v>0</v>
      </c>
      <c r="R337">
        <f t="shared" si="126"/>
        <v>0</v>
      </c>
      <c r="S337">
        <f t="shared" si="131"/>
        <v>0</v>
      </c>
      <c r="T337">
        <f t="shared" si="132"/>
        <v>0</v>
      </c>
      <c r="U337">
        <f t="shared" si="133"/>
        <v>0</v>
      </c>
      <c r="V337">
        <f t="shared" si="134"/>
        <v>0</v>
      </c>
      <c r="W337">
        <f t="shared" si="135"/>
        <v>0</v>
      </c>
      <c r="X337">
        <f t="shared" si="136"/>
        <v>0</v>
      </c>
      <c r="Y337">
        <f t="shared" si="137"/>
        <v>0</v>
      </c>
      <c r="Z337">
        <f t="shared" si="138"/>
        <v>0</v>
      </c>
    </row>
    <row r="338" spans="2:26" ht="12.75">
      <c r="B338" s="18">
        <f t="shared" si="140"/>
        <v>720</v>
      </c>
      <c r="C338" s="19">
        <f>C348+((C330-C348)/18)*10</f>
        <v>1.1582222222222223</v>
      </c>
      <c r="E338" s="18">
        <f t="shared" si="141"/>
        <v>720</v>
      </c>
      <c r="F338" s="19">
        <f>F348+((F330-F348)/18)*10</f>
        <v>0.5766666666666667</v>
      </c>
      <c r="H338">
        <f t="shared" si="139"/>
        <v>0</v>
      </c>
      <c r="I338">
        <f t="shared" si="139"/>
        <v>0</v>
      </c>
      <c r="J338">
        <f t="shared" si="120"/>
        <v>0</v>
      </c>
      <c r="K338">
        <f t="shared" si="121"/>
        <v>0</v>
      </c>
      <c r="L338">
        <f t="shared" si="122"/>
        <v>0</v>
      </c>
      <c r="M338">
        <f t="shared" si="123"/>
        <v>0</v>
      </c>
      <c r="N338">
        <f t="shared" si="124"/>
        <v>0</v>
      </c>
      <c r="O338">
        <f t="shared" si="125"/>
        <v>0</v>
      </c>
      <c r="P338">
        <f t="shared" si="126"/>
        <v>0</v>
      </c>
      <c r="R338">
        <f t="shared" si="126"/>
        <v>0</v>
      </c>
      <c r="S338">
        <f t="shared" si="131"/>
        <v>0</v>
      </c>
      <c r="T338">
        <f t="shared" si="132"/>
        <v>0</v>
      </c>
      <c r="U338">
        <f t="shared" si="133"/>
        <v>0</v>
      </c>
      <c r="V338">
        <f t="shared" si="134"/>
        <v>0</v>
      </c>
      <c r="W338">
        <f t="shared" si="135"/>
        <v>0</v>
      </c>
      <c r="X338">
        <f t="shared" si="136"/>
        <v>0</v>
      </c>
      <c r="Y338">
        <f t="shared" si="137"/>
        <v>0</v>
      </c>
      <c r="Z338">
        <f t="shared" si="138"/>
        <v>0</v>
      </c>
    </row>
    <row r="339" spans="2:26" ht="12.75">
      <c r="B339" s="18">
        <f t="shared" si="140"/>
        <v>730</v>
      </c>
      <c r="C339" s="19">
        <f>C348+((C330-C348)/18)*9</f>
        <v>1.1524999999999999</v>
      </c>
      <c r="E339" s="18">
        <f t="shared" si="141"/>
        <v>730</v>
      </c>
      <c r="F339" s="19">
        <f>F348+((F330-F348)/18)*9</f>
        <v>0.5745</v>
      </c>
      <c r="H339">
        <f t="shared" si="139"/>
        <v>0</v>
      </c>
      <c r="I339">
        <f t="shared" si="139"/>
        <v>0</v>
      </c>
      <c r="J339">
        <f t="shared" si="120"/>
        <v>0</v>
      </c>
      <c r="K339">
        <f t="shared" si="121"/>
        <v>0</v>
      </c>
      <c r="L339">
        <f t="shared" si="122"/>
        <v>0</v>
      </c>
      <c r="M339">
        <f t="shared" si="123"/>
        <v>0</v>
      </c>
      <c r="N339">
        <f t="shared" si="124"/>
        <v>0</v>
      </c>
      <c r="O339">
        <f t="shared" si="125"/>
        <v>0</v>
      </c>
      <c r="P339">
        <f t="shared" si="126"/>
        <v>0</v>
      </c>
      <c r="R339">
        <f t="shared" si="126"/>
        <v>0</v>
      </c>
      <c r="S339">
        <f t="shared" si="131"/>
        <v>0</v>
      </c>
      <c r="T339">
        <f t="shared" si="132"/>
        <v>0</v>
      </c>
      <c r="U339">
        <f t="shared" si="133"/>
        <v>0</v>
      </c>
      <c r="V339">
        <f t="shared" si="134"/>
        <v>0</v>
      </c>
      <c r="W339">
        <f t="shared" si="135"/>
        <v>0</v>
      </c>
      <c r="X339">
        <f t="shared" si="136"/>
        <v>0</v>
      </c>
      <c r="Y339">
        <f t="shared" si="137"/>
        <v>0</v>
      </c>
      <c r="Z339">
        <f t="shared" si="138"/>
        <v>0</v>
      </c>
    </row>
    <row r="340" spans="2:26" ht="12.75">
      <c r="B340" s="18">
        <f t="shared" si="140"/>
        <v>740</v>
      </c>
      <c r="C340" s="19">
        <f>C348+((C330-C348)/18)*8</f>
        <v>1.1467777777777777</v>
      </c>
      <c r="E340" s="18">
        <f t="shared" si="141"/>
        <v>740</v>
      </c>
      <c r="F340" s="19">
        <f>F348+((F330-F348)/18)*8</f>
        <v>0.5723333333333334</v>
      </c>
      <c r="H340">
        <f t="shared" si="139"/>
        <v>0</v>
      </c>
      <c r="I340">
        <f t="shared" si="139"/>
        <v>0</v>
      </c>
      <c r="J340">
        <f t="shared" si="120"/>
        <v>0</v>
      </c>
      <c r="K340">
        <f t="shared" si="121"/>
        <v>0</v>
      </c>
      <c r="L340">
        <f t="shared" si="122"/>
        <v>0</v>
      </c>
      <c r="M340">
        <f t="shared" si="123"/>
        <v>0</v>
      </c>
      <c r="N340">
        <f t="shared" si="124"/>
        <v>0</v>
      </c>
      <c r="O340">
        <f t="shared" si="125"/>
        <v>0</v>
      </c>
      <c r="P340">
        <f t="shared" si="126"/>
        <v>0</v>
      </c>
      <c r="R340">
        <f t="shared" si="126"/>
        <v>0</v>
      </c>
      <c r="S340">
        <f t="shared" si="131"/>
        <v>0</v>
      </c>
      <c r="T340">
        <f t="shared" si="132"/>
        <v>0</v>
      </c>
      <c r="U340">
        <f t="shared" si="133"/>
        <v>0</v>
      </c>
      <c r="V340">
        <f t="shared" si="134"/>
        <v>0</v>
      </c>
      <c r="W340">
        <f t="shared" si="135"/>
        <v>0</v>
      </c>
      <c r="X340">
        <f t="shared" si="136"/>
        <v>0</v>
      </c>
      <c r="Y340">
        <f t="shared" si="137"/>
        <v>0</v>
      </c>
      <c r="Z340">
        <f t="shared" si="138"/>
        <v>0</v>
      </c>
    </row>
    <row r="341" spans="2:26" ht="12.75">
      <c r="B341" s="18">
        <f t="shared" si="140"/>
        <v>750</v>
      </c>
      <c r="C341" s="19">
        <f>C348+((C330-C348)/18)*7</f>
        <v>1.1410555555555555</v>
      </c>
      <c r="E341" s="18">
        <f t="shared" si="141"/>
        <v>750</v>
      </c>
      <c r="F341" s="19">
        <f>F348+((F330-F348)/18)*7</f>
        <v>0.5701666666666667</v>
      </c>
      <c r="H341">
        <f t="shared" si="139"/>
        <v>0</v>
      </c>
      <c r="I341">
        <f t="shared" si="139"/>
        <v>0</v>
      </c>
      <c r="J341">
        <f t="shared" si="120"/>
        <v>0</v>
      </c>
      <c r="K341">
        <f t="shared" si="121"/>
        <v>0</v>
      </c>
      <c r="L341">
        <f t="shared" si="122"/>
        <v>0</v>
      </c>
      <c r="M341">
        <f t="shared" si="123"/>
        <v>0</v>
      </c>
      <c r="N341">
        <f t="shared" si="124"/>
        <v>0</v>
      </c>
      <c r="O341">
        <f t="shared" si="125"/>
        <v>0</v>
      </c>
      <c r="P341">
        <f t="shared" si="126"/>
        <v>0</v>
      </c>
      <c r="R341">
        <f t="shared" si="126"/>
        <v>0</v>
      </c>
      <c r="S341">
        <f t="shared" si="131"/>
        <v>0</v>
      </c>
      <c r="T341">
        <f t="shared" si="132"/>
        <v>0</v>
      </c>
      <c r="U341">
        <f t="shared" si="133"/>
        <v>0</v>
      </c>
      <c r="V341">
        <f t="shared" si="134"/>
        <v>0</v>
      </c>
      <c r="W341">
        <f t="shared" si="135"/>
        <v>0</v>
      </c>
      <c r="X341">
        <f t="shared" si="136"/>
        <v>0</v>
      </c>
      <c r="Y341">
        <f t="shared" si="137"/>
        <v>0</v>
      </c>
      <c r="Z341">
        <f t="shared" si="138"/>
        <v>0</v>
      </c>
    </row>
    <row r="342" spans="2:26" ht="12.75">
      <c r="B342" s="18">
        <f t="shared" si="140"/>
        <v>760</v>
      </c>
      <c r="C342" s="19">
        <f>C348+((C330-C348)/18)*6</f>
        <v>1.1353333333333333</v>
      </c>
      <c r="E342" s="18">
        <f t="shared" si="141"/>
        <v>760</v>
      </c>
      <c r="F342" s="19">
        <f>F348+((F330-F348)/18)*6</f>
        <v>0.5680000000000001</v>
      </c>
      <c r="H342">
        <f t="shared" si="139"/>
        <v>0</v>
      </c>
      <c r="I342">
        <f t="shared" si="139"/>
        <v>0</v>
      </c>
      <c r="J342">
        <f aca="true" t="shared" si="142" ref="J342:J405">IF(AND(J$4&gt;=$E342,J$4&lt;$E343),$F342,0)</f>
        <v>0</v>
      </c>
      <c r="K342">
        <f aca="true" t="shared" si="143" ref="K342:K405">IF(AND(K$4&gt;=$E342,K$4&lt;$E343),$F342,0)</f>
        <v>0</v>
      </c>
      <c r="L342">
        <f aca="true" t="shared" si="144" ref="L342:L405">IF(AND(L$4&gt;=$E342,L$4&lt;$E343),$F342,0)</f>
        <v>0</v>
      </c>
      <c r="M342">
        <f aca="true" t="shared" si="145" ref="M342:M405">IF(AND(M$4&gt;=$E342,M$4&lt;$E343),$F342,0)</f>
        <v>0</v>
      </c>
      <c r="N342">
        <f aca="true" t="shared" si="146" ref="N342:N405">IF(AND(N$4&gt;=$E342,N$4&lt;$E343),$F342,0)</f>
        <v>0</v>
      </c>
      <c r="O342">
        <f aca="true" t="shared" si="147" ref="O342:O405">IF(AND(O$4&gt;=$E342,O$4&lt;$E343),$F342,0)</f>
        <v>0</v>
      </c>
      <c r="P342">
        <f aca="true" t="shared" si="148" ref="P342:R405">IF(AND(P$4&gt;=$E342,P$4&lt;$E343),$F342,0)</f>
        <v>0</v>
      </c>
      <c r="R342">
        <f t="shared" si="148"/>
        <v>0</v>
      </c>
      <c r="S342">
        <f t="shared" si="131"/>
        <v>0</v>
      </c>
      <c r="T342">
        <f t="shared" si="132"/>
        <v>0</v>
      </c>
      <c r="U342">
        <f t="shared" si="133"/>
        <v>0</v>
      </c>
      <c r="V342">
        <f t="shared" si="134"/>
        <v>0</v>
      </c>
      <c r="W342">
        <f t="shared" si="135"/>
        <v>0</v>
      </c>
      <c r="X342">
        <f t="shared" si="136"/>
        <v>0</v>
      </c>
      <c r="Y342">
        <f t="shared" si="137"/>
        <v>0</v>
      </c>
      <c r="Z342">
        <f t="shared" si="138"/>
        <v>0</v>
      </c>
    </row>
    <row r="343" spans="2:26" ht="12.75">
      <c r="B343" s="18">
        <f t="shared" si="140"/>
        <v>770</v>
      </c>
      <c r="C343" s="19">
        <f>C348+((C330-C348)/18)*5</f>
        <v>1.1296111111111111</v>
      </c>
      <c r="E343" s="18">
        <f t="shared" si="141"/>
        <v>770</v>
      </c>
      <c r="F343" s="19">
        <f>F348+((F330-F348)/18)*5</f>
        <v>0.5658333333333334</v>
      </c>
      <c r="H343">
        <f t="shared" si="139"/>
        <v>0</v>
      </c>
      <c r="I343">
        <f t="shared" si="139"/>
        <v>0</v>
      </c>
      <c r="J343">
        <f t="shared" si="142"/>
        <v>0</v>
      </c>
      <c r="K343">
        <f t="shared" si="143"/>
        <v>0</v>
      </c>
      <c r="L343">
        <f t="shared" si="144"/>
        <v>0</v>
      </c>
      <c r="M343">
        <f t="shared" si="145"/>
        <v>0</v>
      </c>
      <c r="N343">
        <f t="shared" si="146"/>
        <v>0</v>
      </c>
      <c r="O343">
        <f t="shared" si="147"/>
        <v>0</v>
      </c>
      <c r="P343">
        <f t="shared" si="148"/>
        <v>0</v>
      </c>
      <c r="R343">
        <f t="shared" si="148"/>
        <v>0</v>
      </c>
      <c r="S343">
        <f t="shared" si="131"/>
        <v>0</v>
      </c>
      <c r="T343">
        <f t="shared" si="132"/>
        <v>0</v>
      </c>
      <c r="U343">
        <f t="shared" si="133"/>
        <v>0</v>
      </c>
      <c r="V343">
        <f t="shared" si="134"/>
        <v>0</v>
      </c>
      <c r="W343">
        <f t="shared" si="135"/>
        <v>0</v>
      </c>
      <c r="X343">
        <f t="shared" si="136"/>
        <v>0</v>
      </c>
      <c r="Y343">
        <f t="shared" si="137"/>
        <v>0</v>
      </c>
      <c r="Z343">
        <f t="shared" si="138"/>
        <v>0</v>
      </c>
    </row>
    <row r="344" spans="2:26" ht="12.75">
      <c r="B344" s="18">
        <f t="shared" si="140"/>
        <v>780</v>
      </c>
      <c r="C344" s="19">
        <f>C348+((C330-C348)/18)*4</f>
        <v>1.123888888888889</v>
      </c>
      <c r="E344" s="18">
        <f t="shared" si="141"/>
        <v>780</v>
      </c>
      <c r="F344" s="19">
        <f>F348+((F330-F348)/18)*4</f>
        <v>0.5636666666666666</v>
      </c>
      <c r="H344">
        <f t="shared" si="139"/>
        <v>0</v>
      </c>
      <c r="I344">
        <f t="shared" si="139"/>
        <v>0</v>
      </c>
      <c r="J344">
        <f t="shared" si="142"/>
        <v>0</v>
      </c>
      <c r="K344">
        <f t="shared" si="143"/>
        <v>0</v>
      </c>
      <c r="L344">
        <f t="shared" si="144"/>
        <v>0</v>
      </c>
      <c r="M344">
        <f t="shared" si="145"/>
        <v>0</v>
      </c>
      <c r="N344">
        <f t="shared" si="146"/>
        <v>0</v>
      </c>
      <c r="O344">
        <f t="shared" si="147"/>
        <v>0</v>
      </c>
      <c r="P344">
        <f t="shared" si="148"/>
        <v>0</v>
      </c>
      <c r="R344">
        <f t="shared" si="148"/>
        <v>0</v>
      </c>
      <c r="S344">
        <f t="shared" si="131"/>
        <v>0</v>
      </c>
      <c r="T344">
        <f t="shared" si="132"/>
        <v>0</v>
      </c>
      <c r="U344">
        <f t="shared" si="133"/>
        <v>0</v>
      </c>
      <c r="V344">
        <f t="shared" si="134"/>
        <v>0</v>
      </c>
      <c r="W344">
        <f t="shared" si="135"/>
        <v>0</v>
      </c>
      <c r="X344">
        <f t="shared" si="136"/>
        <v>0</v>
      </c>
      <c r="Y344">
        <f t="shared" si="137"/>
        <v>0</v>
      </c>
      <c r="Z344">
        <f t="shared" si="138"/>
        <v>0</v>
      </c>
    </row>
    <row r="345" spans="2:26" ht="12.75">
      <c r="B345" s="18">
        <f t="shared" si="140"/>
        <v>790</v>
      </c>
      <c r="C345" s="19">
        <f>C348+((C330-C348)/18)*3</f>
        <v>1.1181666666666668</v>
      </c>
      <c r="E345" s="18">
        <f t="shared" si="141"/>
        <v>790</v>
      </c>
      <c r="F345" s="19">
        <f>F348+((F330-F348)/18)*3</f>
        <v>0.5615</v>
      </c>
      <c r="H345">
        <f t="shared" si="139"/>
        <v>0</v>
      </c>
      <c r="I345">
        <f t="shared" si="139"/>
        <v>0</v>
      </c>
      <c r="J345">
        <f t="shared" si="142"/>
        <v>0</v>
      </c>
      <c r="K345">
        <f t="shared" si="143"/>
        <v>0</v>
      </c>
      <c r="L345">
        <f t="shared" si="144"/>
        <v>0</v>
      </c>
      <c r="M345">
        <f t="shared" si="145"/>
        <v>0</v>
      </c>
      <c r="N345">
        <f t="shared" si="146"/>
        <v>0</v>
      </c>
      <c r="O345">
        <f t="shared" si="147"/>
        <v>0</v>
      </c>
      <c r="P345">
        <f t="shared" si="148"/>
        <v>0</v>
      </c>
      <c r="R345">
        <f t="shared" si="148"/>
        <v>0</v>
      </c>
      <c r="S345">
        <f t="shared" si="131"/>
        <v>0</v>
      </c>
      <c r="T345">
        <f t="shared" si="132"/>
        <v>0</v>
      </c>
      <c r="U345">
        <f t="shared" si="133"/>
        <v>0</v>
      </c>
      <c r="V345">
        <f t="shared" si="134"/>
        <v>0</v>
      </c>
      <c r="W345">
        <f t="shared" si="135"/>
        <v>0</v>
      </c>
      <c r="X345">
        <f t="shared" si="136"/>
        <v>0</v>
      </c>
      <c r="Y345">
        <f t="shared" si="137"/>
        <v>0</v>
      </c>
      <c r="Z345">
        <f t="shared" si="138"/>
        <v>0</v>
      </c>
    </row>
    <row r="346" spans="2:26" ht="12.75">
      <c r="B346" s="18">
        <f t="shared" si="140"/>
        <v>800</v>
      </c>
      <c r="C346" s="19">
        <f>C348+((C330-C348)/18)*2</f>
        <v>1.1124444444444443</v>
      </c>
      <c r="E346" s="18">
        <f t="shared" si="141"/>
        <v>800</v>
      </c>
      <c r="F346" s="19">
        <f>F348+((F330-F348)/18)*2</f>
        <v>0.5593333333333333</v>
      </c>
      <c r="H346">
        <f t="shared" si="139"/>
        <v>0</v>
      </c>
      <c r="I346">
        <f t="shared" si="139"/>
        <v>0</v>
      </c>
      <c r="J346">
        <f t="shared" si="142"/>
        <v>0</v>
      </c>
      <c r="K346">
        <f t="shared" si="143"/>
        <v>0</v>
      </c>
      <c r="L346">
        <f t="shared" si="144"/>
        <v>0</v>
      </c>
      <c r="M346">
        <f t="shared" si="145"/>
        <v>0</v>
      </c>
      <c r="N346">
        <f t="shared" si="146"/>
        <v>0</v>
      </c>
      <c r="O346">
        <f t="shared" si="147"/>
        <v>0</v>
      </c>
      <c r="P346">
        <f t="shared" si="148"/>
        <v>0</v>
      </c>
      <c r="R346">
        <f t="shared" si="148"/>
        <v>0</v>
      </c>
      <c r="S346">
        <f t="shared" si="131"/>
        <v>0</v>
      </c>
      <c r="T346">
        <f t="shared" si="132"/>
        <v>0</v>
      </c>
      <c r="U346">
        <f t="shared" si="133"/>
        <v>0</v>
      </c>
      <c r="V346">
        <f t="shared" si="134"/>
        <v>0</v>
      </c>
      <c r="W346">
        <f t="shared" si="135"/>
        <v>0</v>
      </c>
      <c r="X346">
        <f t="shared" si="136"/>
        <v>0</v>
      </c>
      <c r="Y346">
        <f t="shared" si="137"/>
        <v>0</v>
      </c>
      <c r="Z346">
        <f t="shared" si="138"/>
        <v>0</v>
      </c>
    </row>
    <row r="347" spans="2:26" ht="12.75">
      <c r="B347" s="18">
        <f t="shared" si="140"/>
        <v>810</v>
      </c>
      <c r="C347" s="19">
        <f>C348+((C330-C348)/18)*1</f>
        <v>1.1067222222222222</v>
      </c>
      <c r="E347" s="18">
        <f t="shared" si="141"/>
        <v>810</v>
      </c>
      <c r="F347" s="19">
        <f>F348+((F330-F348)/18)*1</f>
        <v>0.5571666666666667</v>
      </c>
      <c r="H347">
        <f t="shared" si="139"/>
        <v>0</v>
      </c>
      <c r="I347">
        <f t="shared" si="139"/>
        <v>0</v>
      </c>
      <c r="J347">
        <f t="shared" si="142"/>
        <v>0</v>
      </c>
      <c r="K347">
        <f t="shared" si="143"/>
        <v>0</v>
      </c>
      <c r="L347">
        <f t="shared" si="144"/>
        <v>0</v>
      </c>
      <c r="M347">
        <f t="shared" si="145"/>
        <v>0</v>
      </c>
      <c r="N347">
        <f t="shared" si="146"/>
        <v>0</v>
      </c>
      <c r="O347">
        <f t="shared" si="147"/>
        <v>0</v>
      </c>
      <c r="P347">
        <f t="shared" si="148"/>
        <v>0</v>
      </c>
      <c r="R347">
        <f t="shared" si="148"/>
        <v>0</v>
      </c>
      <c r="S347">
        <f t="shared" si="131"/>
        <v>0</v>
      </c>
      <c r="T347">
        <f t="shared" si="132"/>
        <v>0</v>
      </c>
      <c r="U347">
        <f t="shared" si="133"/>
        <v>0</v>
      </c>
      <c r="V347">
        <f t="shared" si="134"/>
        <v>0</v>
      </c>
      <c r="W347">
        <f t="shared" si="135"/>
        <v>0</v>
      </c>
      <c r="X347">
        <f t="shared" si="136"/>
        <v>0</v>
      </c>
      <c r="Y347">
        <f t="shared" si="137"/>
        <v>0</v>
      </c>
      <c r="Z347">
        <f t="shared" si="138"/>
        <v>0</v>
      </c>
    </row>
    <row r="348" spans="2:26" ht="12.75">
      <c r="B348" s="18">
        <f>B258*10</f>
        <v>820</v>
      </c>
      <c r="C348" s="19">
        <v>1.101</v>
      </c>
      <c r="E348" s="18">
        <f>E258*10</f>
        <v>820</v>
      </c>
      <c r="F348" s="19">
        <v>0.555</v>
      </c>
      <c r="H348">
        <f t="shared" si="139"/>
        <v>0</v>
      </c>
      <c r="I348">
        <f t="shared" si="139"/>
        <v>0</v>
      </c>
      <c r="J348">
        <f t="shared" si="142"/>
        <v>0</v>
      </c>
      <c r="K348">
        <f t="shared" si="143"/>
        <v>0</v>
      </c>
      <c r="L348">
        <f t="shared" si="144"/>
        <v>0</v>
      </c>
      <c r="M348">
        <f t="shared" si="145"/>
        <v>0</v>
      </c>
      <c r="N348">
        <f t="shared" si="146"/>
        <v>0</v>
      </c>
      <c r="O348">
        <f t="shared" si="147"/>
        <v>0</v>
      </c>
      <c r="P348">
        <f t="shared" si="148"/>
        <v>0</v>
      </c>
      <c r="R348">
        <f t="shared" si="148"/>
        <v>0</v>
      </c>
      <c r="S348">
        <f t="shared" si="131"/>
        <v>0</v>
      </c>
      <c r="T348">
        <f t="shared" si="132"/>
        <v>0</v>
      </c>
      <c r="U348">
        <f t="shared" si="133"/>
        <v>0</v>
      </c>
      <c r="V348">
        <f t="shared" si="134"/>
        <v>0</v>
      </c>
      <c r="W348">
        <f t="shared" si="135"/>
        <v>0</v>
      </c>
      <c r="X348">
        <f t="shared" si="136"/>
        <v>0</v>
      </c>
      <c r="Y348">
        <f t="shared" si="137"/>
        <v>0</v>
      </c>
      <c r="Z348">
        <f t="shared" si="138"/>
        <v>0</v>
      </c>
    </row>
    <row r="349" spans="2:26" ht="12.75">
      <c r="B349" s="18">
        <f aca="true" t="shared" si="149" ref="B349:B365">B348+10</f>
        <v>830</v>
      </c>
      <c r="C349" s="19">
        <f>C366+((C348-C366)/18)*17</f>
        <v>1.0985</v>
      </c>
      <c r="E349" s="18">
        <f aca="true" t="shared" si="150" ref="E349:E365">E348+10</f>
        <v>830</v>
      </c>
      <c r="F349" s="19">
        <f>F366+((F348-F366)/18)*17</f>
        <v>0.5536666666666668</v>
      </c>
      <c r="H349">
        <f t="shared" si="139"/>
        <v>0</v>
      </c>
      <c r="I349">
        <f t="shared" si="139"/>
        <v>0</v>
      </c>
      <c r="J349">
        <f t="shared" si="142"/>
        <v>0</v>
      </c>
      <c r="K349">
        <f t="shared" si="143"/>
        <v>0</v>
      </c>
      <c r="L349">
        <f t="shared" si="144"/>
        <v>0</v>
      </c>
      <c r="M349">
        <f t="shared" si="145"/>
        <v>0</v>
      </c>
      <c r="N349">
        <f t="shared" si="146"/>
        <v>0</v>
      </c>
      <c r="O349">
        <f t="shared" si="147"/>
        <v>0</v>
      </c>
      <c r="P349">
        <f t="shared" si="148"/>
        <v>0</v>
      </c>
      <c r="R349">
        <f t="shared" si="148"/>
        <v>0</v>
      </c>
      <c r="S349">
        <f t="shared" si="131"/>
        <v>0</v>
      </c>
      <c r="T349">
        <f t="shared" si="132"/>
        <v>0</v>
      </c>
      <c r="U349">
        <f t="shared" si="133"/>
        <v>0</v>
      </c>
      <c r="V349">
        <f t="shared" si="134"/>
        <v>0</v>
      </c>
      <c r="W349">
        <f t="shared" si="135"/>
        <v>0</v>
      </c>
      <c r="X349">
        <f t="shared" si="136"/>
        <v>0</v>
      </c>
      <c r="Y349">
        <f t="shared" si="137"/>
        <v>0</v>
      </c>
      <c r="Z349">
        <f t="shared" si="138"/>
        <v>0</v>
      </c>
    </row>
    <row r="350" spans="2:26" ht="12.75">
      <c r="B350" s="18">
        <f t="shared" si="149"/>
        <v>840</v>
      </c>
      <c r="C350" s="19">
        <f>C366+((C348-C366)/18)*16</f>
        <v>1.096</v>
      </c>
      <c r="E350" s="18">
        <f t="shared" si="150"/>
        <v>840</v>
      </c>
      <c r="F350" s="19">
        <f>F366+((F348-F366)/18)*16</f>
        <v>0.5523333333333333</v>
      </c>
      <c r="H350">
        <f t="shared" si="139"/>
        <v>0</v>
      </c>
      <c r="I350">
        <f t="shared" si="139"/>
        <v>0</v>
      </c>
      <c r="J350">
        <f t="shared" si="142"/>
        <v>0</v>
      </c>
      <c r="K350">
        <f t="shared" si="143"/>
        <v>0</v>
      </c>
      <c r="L350">
        <f t="shared" si="144"/>
        <v>0</v>
      </c>
      <c r="M350">
        <f t="shared" si="145"/>
        <v>0</v>
      </c>
      <c r="N350">
        <f t="shared" si="146"/>
        <v>0</v>
      </c>
      <c r="O350">
        <f t="shared" si="147"/>
        <v>0</v>
      </c>
      <c r="P350">
        <f t="shared" si="148"/>
        <v>0</v>
      </c>
      <c r="R350">
        <f t="shared" si="148"/>
        <v>0</v>
      </c>
      <c r="S350">
        <f t="shared" si="131"/>
        <v>0</v>
      </c>
      <c r="T350">
        <f t="shared" si="132"/>
        <v>0</v>
      </c>
      <c r="U350">
        <f t="shared" si="133"/>
        <v>0</v>
      </c>
      <c r="V350">
        <f t="shared" si="134"/>
        <v>0</v>
      </c>
      <c r="W350">
        <f t="shared" si="135"/>
        <v>0</v>
      </c>
      <c r="X350">
        <f t="shared" si="136"/>
        <v>0</v>
      </c>
      <c r="Y350">
        <f t="shared" si="137"/>
        <v>0</v>
      </c>
      <c r="Z350">
        <f t="shared" si="138"/>
        <v>0</v>
      </c>
    </row>
    <row r="351" spans="2:26" ht="12.75">
      <c r="B351" s="18">
        <f t="shared" si="149"/>
        <v>850</v>
      </c>
      <c r="C351" s="19">
        <f>C366+((C348-C366)/18)*15</f>
        <v>1.0935</v>
      </c>
      <c r="E351" s="18">
        <f t="shared" si="150"/>
        <v>850</v>
      </c>
      <c r="F351" s="19">
        <f>F366+((F348-F366)/18)*15</f>
        <v>0.551</v>
      </c>
      <c r="H351">
        <f t="shared" si="139"/>
        <v>0</v>
      </c>
      <c r="I351">
        <f t="shared" si="139"/>
        <v>0</v>
      </c>
      <c r="J351">
        <f t="shared" si="142"/>
        <v>0</v>
      </c>
      <c r="K351">
        <f t="shared" si="143"/>
        <v>0</v>
      </c>
      <c r="L351">
        <f t="shared" si="144"/>
        <v>0</v>
      </c>
      <c r="M351">
        <f t="shared" si="145"/>
        <v>0</v>
      </c>
      <c r="N351">
        <f t="shared" si="146"/>
        <v>0</v>
      </c>
      <c r="O351">
        <f t="shared" si="147"/>
        <v>0</v>
      </c>
      <c r="P351">
        <f t="shared" si="148"/>
        <v>0</v>
      </c>
      <c r="R351">
        <f t="shared" si="148"/>
        <v>0</v>
      </c>
      <c r="S351">
        <f t="shared" si="131"/>
        <v>0</v>
      </c>
      <c r="T351">
        <f t="shared" si="132"/>
        <v>0</v>
      </c>
      <c r="U351">
        <f t="shared" si="133"/>
        <v>0</v>
      </c>
      <c r="V351">
        <f t="shared" si="134"/>
        <v>0</v>
      </c>
      <c r="W351">
        <f t="shared" si="135"/>
        <v>0</v>
      </c>
      <c r="X351">
        <f t="shared" si="136"/>
        <v>0</v>
      </c>
      <c r="Y351">
        <f t="shared" si="137"/>
        <v>0</v>
      </c>
      <c r="Z351">
        <f t="shared" si="138"/>
        <v>0</v>
      </c>
    </row>
    <row r="352" spans="2:26" ht="12.75">
      <c r="B352" s="18">
        <f t="shared" si="149"/>
        <v>860</v>
      </c>
      <c r="C352" s="19">
        <f>C366+((C348-C366)/18)*14</f>
        <v>1.091</v>
      </c>
      <c r="E352" s="18">
        <f t="shared" si="150"/>
        <v>860</v>
      </c>
      <c r="F352" s="19">
        <f>F366+((F348-F366)/18)*14</f>
        <v>0.5496666666666667</v>
      </c>
      <c r="H352">
        <f t="shared" si="139"/>
        <v>0</v>
      </c>
      <c r="I352">
        <f t="shared" si="139"/>
        <v>0</v>
      </c>
      <c r="J352">
        <f t="shared" si="142"/>
        <v>0</v>
      </c>
      <c r="K352">
        <f t="shared" si="143"/>
        <v>0</v>
      </c>
      <c r="L352">
        <f t="shared" si="144"/>
        <v>0</v>
      </c>
      <c r="M352">
        <f t="shared" si="145"/>
        <v>0</v>
      </c>
      <c r="N352">
        <f t="shared" si="146"/>
        <v>0</v>
      </c>
      <c r="O352">
        <f t="shared" si="147"/>
        <v>0</v>
      </c>
      <c r="P352">
        <f t="shared" si="148"/>
        <v>0</v>
      </c>
      <c r="R352">
        <f t="shared" si="148"/>
        <v>0</v>
      </c>
      <c r="S352">
        <f t="shared" si="131"/>
        <v>0</v>
      </c>
      <c r="T352">
        <f t="shared" si="132"/>
        <v>0</v>
      </c>
      <c r="U352">
        <f t="shared" si="133"/>
        <v>0</v>
      </c>
      <c r="V352">
        <f t="shared" si="134"/>
        <v>0</v>
      </c>
      <c r="W352">
        <f t="shared" si="135"/>
        <v>0</v>
      </c>
      <c r="X352">
        <f t="shared" si="136"/>
        <v>0</v>
      </c>
      <c r="Y352">
        <f t="shared" si="137"/>
        <v>0</v>
      </c>
      <c r="Z352">
        <f t="shared" si="138"/>
        <v>0</v>
      </c>
    </row>
    <row r="353" spans="2:26" ht="12.75">
      <c r="B353" s="18">
        <f t="shared" si="149"/>
        <v>870</v>
      </c>
      <c r="C353" s="19">
        <f>C366+((C348-C366)/18)*13</f>
        <v>1.0885</v>
      </c>
      <c r="E353" s="18">
        <f t="shared" si="150"/>
        <v>870</v>
      </c>
      <c r="F353" s="19">
        <f>F366+((F348-F366)/18)*13</f>
        <v>0.5483333333333333</v>
      </c>
      <c r="H353">
        <f t="shared" si="139"/>
        <v>0</v>
      </c>
      <c r="I353">
        <f t="shared" si="139"/>
        <v>0</v>
      </c>
      <c r="J353">
        <f t="shared" si="142"/>
        <v>0</v>
      </c>
      <c r="K353">
        <f t="shared" si="143"/>
        <v>0</v>
      </c>
      <c r="L353">
        <f t="shared" si="144"/>
        <v>0</v>
      </c>
      <c r="M353">
        <f t="shared" si="145"/>
        <v>0</v>
      </c>
      <c r="N353">
        <f t="shared" si="146"/>
        <v>0</v>
      </c>
      <c r="O353">
        <f t="shared" si="147"/>
        <v>0</v>
      </c>
      <c r="P353">
        <f t="shared" si="148"/>
        <v>0</v>
      </c>
      <c r="R353">
        <f t="shared" si="148"/>
        <v>0</v>
      </c>
      <c r="S353">
        <f t="shared" si="131"/>
        <v>0</v>
      </c>
      <c r="T353">
        <f t="shared" si="132"/>
        <v>0</v>
      </c>
      <c r="U353">
        <f t="shared" si="133"/>
        <v>0</v>
      </c>
      <c r="V353">
        <f t="shared" si="134"/>
        <v>0</v>
      </c>
      <c r="W353">
        <f t="shared" si="135"/>
        <v>0</v>
      </c>
      <c r="X353">
        <f t="shared" si="136"/>
        <v>0</v>
      </c>
      <c r="Y353">
        <f t="shared" si="137"/>
        <v>0</v>
      </c>
      <c r="Z353">
        <f t="shared" si="138"/>
        <v>0</v>
      </c>
    </row>
    <row r="354" spans="2:26" ht="12.75">
      <c r="B354" s="18">
        <f t="shared" si="149"/>
        <v>880</v>
      </c>
      <c r="C354" s="19">
        <f>C366+((C348-C366)/18)*12</f>
        <v>1.086</v>
      </c>
      <c r="E354" s="18">
        <f t="shared" si="150"/>
        <v>880</v>
      </c>
      <c r="F354" s="19">
        <f>F366+((F348-F366)/18)*12</f>
        <v>0.547</v>
      </c>
      <c r="H354">
        <f t="shared" si="139"/>
        <v>0</v>
      </c>
      <c r="I354">
        <f t="shared" si="139"/>
        <v>0</v>
      </c>
      <c r="J354">
        <f t="shared" si="142"/>
        <v>0</v>
      </c>
      <c r="K354">
        <f t="shared" si="143"/>
        <v>0</v>
      </c>
      <c r="L354">
        <f t="shared" si="144"/>
        <v>0</v>
      </c>
      <c r="M354">
        <f t="shared" si="145"/>
        <v>0</v>
      </c>
      <c r="N354">
        <f t="shared" si="146"/>
        <v>0</v>
      </c>
      <c r="O354">
        <f t="shared" si="147"/>
        <v>0</v>
      </c>
      <c r="P354">
        <f t="shared" si="148"/>
        <v>0</v>
      </c>
      <c r="R354">
        <f t="shared" si="148"/>
        <v>0</v>
      </c>
      <c r="S354">
        <f t="shared" si="131"/>
        <v>0</v>
      </c>
      <c r="T354">
        <f t="shared" si="132"/>
        <v>0</v>
      </c>
      <c r="U354">
        <f t="shared" si="133"/>
        <v>0</v>
      </c>
      <c r="V354">
        <f t="shared" si="134"/>
        <v>0</v>
      </c>
      <c r="W354">
        <f t="shared" si="135"/>
        <v>0</v>
      </c>
      <c r="X354">
        <f t="shared" si="136"/>
        <v>0</v>
      </c>
      <c r="Y354">
        <f t="shared" si="137"/>
        <v>0</v>
      </c>
      <c r="Z354">
        <f t="shared" si="138"/>
        <v>0</v>
      </c>
    </row>
    <row r="355" spans="2:26" ht="12.75">
      <c r="B355" s="18">
        <f t="shared" si="149"/>
        <v>890</v>
      </c>
      <c r="C355" s="19">
        <f>C366+((C348-C366)/18)*11</f>
        <v>1.0835</v>
      </c>
      <c r="E355" s="18">
        <f t="shared" si="150"/>
        <v>890</v>
      </c>
      <c r="F355" s="19">
        <f>F366+((F348-F366)/18)*11</f>
        <v>0.5456666666666667</v>
      </c>
      <c r="H355">
        <f t="shared" si="139"/>
        <v>0</v>
      </c>
      <c r="I355">
        <f t="shared" si="139"/>
        <v>0</v>
      </c>
      <c r="J355">
        <f t="shared" si="142"/>
        <v>0</v>
      </c>
      <c r="K355">
        <f t="shared" si="143"/>
        <v>0</v>
      </c>
      <c r="L355">
        <f t="shared" si="144"/>
        <v>0</v>
      </c>
      <c r="M355">
        <f t="shared" si="145"/>
        <v>0</v>
      </c>
      <c r="N355">
        <f t="shared" si="146"/>
        <v>0</v>
      </c>
      <c r="O355">
        <f t="shared" si="147"/>
        <v>0</v>
      </c>
      <c r="P355">
        <f t="shared" si="148"/>
        <v>0</v>
      </c>
      <c r="R355">
        <f t="shared" si="148"/>
        <v>0</v>
      </c>
      <c r="S355">
        <f t="shared" si="131"/>
        <v>0</v>
      </c>
      <c r="T355">
        <f t="shared" si="132"/>
        <v>0</v>
      </c>
      <c r="U355">
        <f t="shared" si="133"/>
        <v>0</v>
      </c>
      <c r="V355">
        <f t="shared" si="134"/>
        <v>0</v>
      </c>
      <c r="W355">
        <f t="shared" si="135"/>
        <v>0</v>
      </c>
      <c r="X355">
        <f t="shared" si="136"/>
        <v>0</v>
      </c>
      <c r="Y355">
        <f t="shared" si="137"/>
        <v>0</v>
      </c>
      <c r="Z355">
        <f t="shared" si="138"/>
        <v>0</v>
      </c>
    </row>
    <row r="356" spans="2:26" ht="12.75">
      <c r="B356" s="18">
        <f t="shared" si="149"/>
        <v>900</v>
      </c>
      <c r="C356" s="19">
        <f>C366+((C348-C366)/18)*10</f>
        <v>1.081</v>
      </c>
      <c r="E356" s="18">
        <f t="shared" si="150"/>
        <v>900</v>
      </c>
      <c r="F356" s="19">
        <f>F366+((F348-F366)/18)*10</f>
        <v>0.5443333333333333</v>
      </c>
      <c r="H356">
        <f t="shared" si="139"/>
        <v>0</v>
      </c>
      <c r="I356">
        <f t="shared" si="139"/>
        <v>0</v>
      </c>
      <c r="J356">
        <f t="shared" si="142"/>
        <v>0</v>
      </c>
      <c r="K356">
        <f t="shared" si="143"/>
        <v>0</v>
      </c>
      <c r="L356">
        <f t="shared" si="144"/>
        <v>0</v>
      </c>
      <c r="M356">
        <f t="shared" si="145"/>
        <v>0</v>
      </c>
      <c r="N356">
        <f t="shared" si="146"/>
        <v>0</v>
      </c>
      <c r="O356">
        <f t="shared" si="147"/>
        <v>0</v>
      </c>
      <c r="P356">
        <f t="shared" si="148"/>
        <v>0</v>
      </c>
      <c r="R356">
        <f t="shared" si="148"/>
        <v>0</v>
      </c>
      <c r="S356">
        <f t="shared" si="131"/>
        <v>0</v>
      </c>
      <c r="T356">
        <f t="shared" si="132"/>
        <v>0</v>
      </c>
      <c r="U356">
        <f t="shared" si="133"/>
        <v>0</v>
      </c>
      <c r="V356">
        <f t="shared" si="134"/>
        <v>0</v>
      </c>
      <c r="W356">
        <f t="shared" si="135"/>
        <v>0</v>
      </c>
      <c r="X356">
        <f t="shared" si="136"/>
        <v>0</v>
      </c>
      <c r="Y356">
        <f t="shared" si="137"/>
        <v>0</v>
      </c>
      <c r="Z356">
        <f t="shared" si="138"/>
        <v>0</v>
      </c>
    </row>
    <row r="357" spans="2:26" ht="12.75">
      <c r="B357" s="18">
        <f t="shared" si="149"/>
        <v>910</v>
      </c>
      <c r="C357" s="19">
        <f>C366+((C348-C366)/18)*9</f>
        <v>1.0785</v>
      </c>
      <c r="E357" s="18">
        <f t="shared" si="150"/>
        <v>910</v>
      </c>
      <c r="F357" s="19">
        <f>F366+((F348-F366)/18)*9</f>
        <v>0.543</v>
      </c>
      <c r="H357">
        <f t="shared" si="139"/>
        <v>0</v>
      </c>
      <c r="I357">
        <f t="shared" si="139"/>
        <v>0</v>
      </c>
      <c r="J357">
        <f t="shared" si="142"/>
        <v>0</v>
      </c>
      <c r="K357">
        <f t="shared" si="143"/>
        <v>0</v>
      </c>
      <c r="L357">
        <f t="shared" si="144"/>
        <v>0</v>
      </c>
      <c r="M357">
        <f t="shared" si="145"/>
        <v>0</v>
      </c>
      <c r="N357">
        <f t="shared" si="146"/>
        <v>0</v>
      </c>
      <c r="O357">
        <f t="shared" si="147"/>
        <v>0</v>
      </c>
      <c r="P357">
        <f t="shared" si="148"/>
        <v>0</v>
      </c>
      <c r="R357">
        <f t="shared" si="148"/>
        <v>0</v>
      </c>
      <c r="S357">
        <f t="shared" si="131"/>
        <v>0</v>
      </c>
      <c r="T357">
        <f t="shared" si="132"/>
        <v>0</v>
      </c>
      <c r="U357">
        <f t="shared" si="133"/>
        <v>0</v>
      </c>
      <c r="V357">
        <f t="shared" si="134"/>
        <v>0</v>
      </c>
      <c r="W357">
        <f t="shared" si="135"/>
        <v>0</v>
      </c>
      <c r="X357">
        <f t="shared" si="136"/>
        <v>0</v>
      </c>
      <c r="Y357">
        <f t="shared" si="137"/>
        <v>0</v>
      </c>
      <c r="Z357">
        <f t="shared" si="138"/>
        <v>0</v>
      </c>
    </row>
    <row r="358" spans="2:26" ht="12.75">
      <c r="B358" s="18">
        <f t="shared" si="149"/>
        <v>920</v>
      </c>
      <c r="C358" s="19">
        <f>C366+((C348-C366)/18)*8</f>
        <v>1.076</v>
      </c>
      <c r="E358" s="18">
        <f t="shared" si="150"/>
        <v>920</v>
      </c>
      <c r="F358" s="19">
        <f>F366+((F348-F366)/18)*8</f>
        <v>0.5416666666666667</v>
      </c>
      <c r="H358">
        <f t="shared" si="139"/>
        <v>0</v>
      </c>
      <c r="I358">
        <f t="shared" si="139"/>
        <v>0</v>
      </c>
      <c r="J358">
        <f t="shared" si="142"/>
        <v>0</v>
      </c>
      <c r="K358">
        <f t="shared" si="143"/>
        <v>0</v>
      </c>
      <c r="L358">
        <f t="shared" si="144"/>
        <v>0</v>
      </c>
      <c r="M358">
        <f t="shared" si="145"/>
        <v>0</v>
      </c>
      <c r="N358">
        <f t="shared" si="146"/>
        <v>0</v>
      </c>
      <c r="O358">
        <f t="shared" si="147"/>
        <v>0</v>
      </c>
      <c r="P358">
        <f t="shared" si="148"/>
        <v>0</v>
      </c>
      <c r="R358">
        <f t="shared" si="148"/>
        <v>0</v>
      </c>
      <c r="S358">
        <f t="shared" si="131"/>
        <v>0</v>
      </c>
      <c r="T358">
        <f t="shared" si="132"/>
        <v>0</v>
      </c>
      <c r="U358">
        <f t="shared" si="133"/>
        <v>0</v>
      </c>
      <c r="V358">
        <f t="shared" si="134"/>
        <v>0</v>
      </c>
      <c r="W358">
        <f t="shared" si="135"/>
        <v>0</v>
      </c>
      <c r="X358">
        <f t="shared" si="136"/>
        <v>0</v>
      </c>
      <c r="Y358">
        <f t="shared" si="137"/>
        <v>0</v>
      </c>
      <c r="Z358">
        <f t="shared" si="138"/>
        <v>0</v>
      </c>
    </row>
    <row r="359" spans="2:26" ht="12.75">
      <c r="B359" s="18">
        <f t="shared" si="149"/>
        <v>930</v>
      </c>
      <c r="C359" s="19">
        <f>C366+((C348-C366)/18)*7</f>
        <v>1.0735000000000001</v>
      </c>
      <c r="E359" s="18">
        <f t="shared" si="150"/>
        <v>930</v>
      </c>
      <c r="F359" s="19">
        <f>F366+((F348-F366)/18)*7</f>
        <v>0.5403333333333333</v>
      </c>
      <c r="H359">
        <f t="shared" si="139"/>
        <v>0</v>
      </c>
      <c r="I359">
        <f t="shared" si="139"/>
        <v>0</v>
      </c>
      <c r="J359">
        <f t="shared" si="142"/>
        <v>0</v>
      </c>
      <c r="K359">
        <f t="shared" si="143"/>
        <v>0</v>
      </c>
      <c r="L359">
        <f t="shared" si="144"/>
        <v>0</v>
      </c>
      <c r="M359">
        <f t="shared" si="145"/>
        <v>0</v>
      </c>
      <c r="N359">
        <f t="shared" si="146"/>
        <v>0</v>
      </c>
      <c r="O359">
        <f t="shared" si="147"/>
        <v>0</v>
      </c>
      <c r="P359">
        <f t="shared" si="148"/>
        <v>0</v>
      </c>
      <c r="R359">
        <f t="shared" si="148"/>
        <v>0</v>
      </c>
      <c r="S359">
        <f t="shared" si="131"/>
        <v>0</v>
      </c>
      <c r="T359">
        <f t="shared" si="132"/>
        <v>0</v>
      </c>
      <c r="U359">
        <f t="shared" si="133"/>
        <v>0</v>
      </c>
      <c r="V359">
        <f t="shared" si="134"/>
        <v>0</v>
      </c>
      <c r="W359">
        <f t="shared" si="135"/>
        <v>0</v>
      </c>
      <c r="X359">
        <f t="shared" si="136"/>
        <v>0</v>
      </c>
      <c r="Y359">
        <f t="shared" si="137"/>
        <v>0</v>
      </c>
      <c r="Z359">
        <f t="shared" si="138"/>
        <v>0</v>
      </c>
    </row>
    <row r="360" spans="2:26" ht="12.75">
      <c r="B360" s="18">
        <f t="shared" si="149"/>
        <v>940</v>
      </c>
      <c r="C360" s="19">
        <f>C366+((C348-C366)/18)*6</f>
        <v>1.071</v>
      </c>
      <c r="E360" s="18">
        <f t="shared" si="150"/>
        <v>940</v>
      </c>
      <c r="F360" s="19">
        <f>F366+((F348-F366)/18)*6</f>
        <v>0.539</v>
      </c>
      <c r="H360">
        <f t="shared" si="139"/>
        <v>0</v>
      </c>
      <c r="I360">
        <f t="shared" si="139"/>
        <v>0</v>
      </c>
      <c r="J360">
        <f t="shared" si="142"/>
        <v>0</v>
      </c>
      <c r="K360">
        <f t="shared" si="143"/>
        <v>0</v>
      </c>
      <c r="L360">
        <f t="shared" si="144"/>
        <v>0</v>
      </c>
      <c r="M360">
        <f t="shared" si="145"/>
        <v>0</v>
      </c>
      <c r="N360">
        <f t="shared" si="146"/>
        <v>0</v>
      </c>
      <c r="O360">
        <f t="shared" si="147"/>
        <v>0</v>
      </c>
      <c r="P360">
        <f t="shared" si="148"/>
        <v>0</v>
      </c>
      <c r="R360">
        <f t="shared" si="148"/>
        <v>0</v>
      </c>
      <c r="S360">
        <f t="shared" si="131"/>
        <v>0</v>
      </c>
      <c r="T360">
        <f t="shared" si="132"/>
        <v>0</v>
      </c>
      <c r="U360">
        <f t="shared" si="133"/>
        <v>0</v>
      </c>
      <c r="V360">
        <f t="shared" si="134"/>
        <v>0</v>
      </c>
      <c r="W360">
        <f t="shared" si="135"/>
        <v>0</v>
      </c>
      <c r="X360">
        <f t="shared" si="136"/>
        <v>0</v>
      </c>
      <c r="Y360">
        <f t="shared" si="137"/>
        <v>0</v>
      </c>
      <c r="Z360">
        <f t="shared" si="138"/>
        <v>0</v>
      </c>
    </row>
    <row r="361" spans="2:26" ht="12.75">
      <c r="B361" s="18">
        <f t="shared" si="149"/>
        <v>950</v>
      </c>
      <c r="C361" s="19">
        <f>C366+((C348-C366)/18)*5</f>
        <v>1.0685</v>
      </c>
      <c r="E361" s="18">
        <f t="shared" si="150"/>
        <v>950</v>
      </c>
      <c r="F361" s="19">
        <f>F366+((F348-F366)/18)*5</f>
        <v>0.5376666666666667</v>
      </c>
      <c r="H361">
        <f t="shared" si="139"/>
        <v>0</v>
      </c>
      <c r="I361">
        <f t="shared" si="139"/>
        <v>0</v>
      </c>
      <c r="J361">
        <f t="shared" si="142"/>
        <v>0</v>
      </c>
      <c r="K361">
        <f t="shared" si="143"/>
        <v>0</v>
      </c>
      <c r="L361">
        <f t="shared" si="144"/>
        <v>0</v>
      </c>
      <c r="M361">
        <f t="shared" si="145"/>
        <v>0</v>
      </c>
      <c r="N361">
        <f t="shared" si="146"/>
        <v>0</v>
      </c>
      <c r="O361">
        <f t="shared" si="147"/>
        <v>0</v>
      </c>
      <c r="P361">
        <f t="shared" si="148"/>
        <v>0</v>
      </c>
      <c r="R361">
        <f t="shared" si="148"/>
        <v>0</v>
      </c>
      <c r="S361">
        <f t="shared" si="131"/>
        <v>0</v>
      </c>
      <c r="T361">
        <f t="shared" si="132"/>
        <v>0</v>
      </c>
      <c r="U361">
        <f t="shared" si="133"/>
        <v>0</v>
      </c>
      <c r="V361">
        <f t="shared" si="134"/>
        <v>0</v>
      </c>
      <c r="W361">
        <f t="shared" si="135"/>
        <v>0</v>
      </c>
      <c r="X361">
        <f t="shared" si="136"/>
        <v>0</v>
      </c>
      <c r="Y361">
        <f t="shared" si="137"/>
        <v>0</v>
      </c>
      <c r="Z361">
        <f t="shared" si="138"/>
        <v>0</v>
      </c>
    </row>
    <row r="362" spans="2:26" ht="12.75">
      <c r="B362" s="18">
        <f t="shared" si="149"/>
        <v>960</v>
      </c>
      <c r="C362" s="19">
        <f>C366+((C348-C366)/18)*4</f>
        <v>1.066</v>
      </c>
      <c r="E362" s="18">
        <f t="shared" si="150"/>
        <v>960</v>
      </c>
      <c r="F362" s="19">
        <f>F366+((F348-F366)/18)*4</f>
        <v>0.5363333333333333</v>
      </c>
      <c r="H362">
        <f t="shared" si="139"/>
        <v>0</v>
      </c>
      <c r="I362">
        <f t="shared" si="139"/>
        <v>0</v>
      </c>
      <c r="J362">
        <f t="shared" si="142"/>
        <v>0</v>
      </c>
      <c r="K362">
        <f t="shared" si="143"/>
        <v>0</v>
      </c>
      <c r="L362">
        <f t="shared" si="144"/>
        <v>0</v>
      </c>
      <c r="M362">
        <f t="shared" si="145"/>
        <v>0</v>
      </c>
      <c r="N362">
        <f t="shared" si="146"/>
        <v>0</v>
      </c>
      <c r="O362">
        <f t="shared" si="147"/>
        <v>0</v>
      </c>
      <c r="P362">
        <f t="shared" si="148"/>
        <v>0</v>
      </c>
      <c r="R362">
        <f t="shared" si="148"/>
        <v>0</v>
      </c>
      <c r="S362">
        <f t="shared" si="131"/>
        <v>0</v>
      </c>
      <c r="T362">
        <f t="shared" si="132"/>
        <v>0</v>
      </c>
      <c r="U362">
        <f t="shared" si="133"/>
        <v>0</v>
      </c>
      <c r="V362">
        <f t="shared" si="134"/>
        <v>0</v>
      </c>
      <c r="W362">
        <f t="shared" si="135"/>
        <v>0</v>
      </c>
      <c r="X362">
        <f t="shared" si="136"/>
        <v>0</v>
      </c>
      <c r="Y362">
        <f t="shared" si="137"/>
        <v>0</v>
      </c>
      <c r="Z362">
        <f t="shared" si="138"/>
        <v>0</v>
      </c>
    </row>
    <row r="363" spans="2:26" ht="12.75">
      <c r="B363" s="18">
        <f t="shared" si="149"/>
        <v>970</v>
      </c>
      <c r="C363" s="19">
        <f>C366+((C348-C366)/18)*3</f>
        <v>1.0635000000000001</v>
      </c>
      <c r="E363" s="18">
        <f t="shared" si="150"/>
        <v>970</v>
      </c>
      <c r="F363" s="19">
        <f>F366+((F348-F366)/18)*3</f>
        <v>0.535</v>
      </c>
      <c r="H363">
        <f t="shared" si="139"/>
        <v>0</v>
      </c>
      <c r="I363">
        <f t="shared" si="139"/>
        <v>0</v>
      </c>
      <c r="J363">
        <f t="shared" si="142"/>
        <v>0</v>
      </c>
      <c r="K363">
        <f t="shared" si="143"/>
        <v>0</v>
      </c>
      <c r="L363">
        <f t="shared" si="144"/>
        <v>0</v>
      </c>
      <c r="M363">
        <f t="shared" si="145"/>
        <v>0</v>
      </c>
      <c r="N363">
        <f t="shared" si="146"/>
        <v>0</v>
      </c>
      <c r="O363">
        <f t="shared" si="147"/>
        <v>0</v>
      </c>
      <c r="P363">
        <f t="shared" si="148"/>
        <v>0</v>
      </c>
      <c r="R363">
        <f t="shared" si="148"/>
        <v>0</v>
      </c>
      <c r="S363">
        <f t="shared" si="131"/>
        <v>0</v>
      </c>
      <c r="T363">
        <f t="shared" si="132"/>
        <v>0</v>
      </c>
      <c r="U363">
        <f t="shared" si="133"/>
        <v>0</v>
      </c>
      <c r="V363">
        <f t="shared" si="134"/>
        <v>0</v>
      </c>
      <c r="W363">
        <f t="shared" si="135"/>
        <v>0</v>
      </c>
      <c r="X363">
        <f t="shared" si="136"/>
        <v>0</v>
      </c>
      <c r="Y363">
        <f t="shared" si="137"/>
        <v>0</v>
      </c>
      <c r="Z363">
        <f t="shared" si="138"/>
        <v>0</v>
      </c>
    </row>
    <row r="364" spans="2:26" ht="12.75">
      <c r="B364" s="18">
        <f t="shared" si="149"/>
        <v>980</v>
      </c>
      <c r="C364" s="19">
        <f>C366+((C348-C366)/18)*2</f>
        <v>1.061</v>
      </c>
      <c r="E364" s="18">
        <f t="shared" si="150"/>
        <v>980</v>
      </c>
      <c r="F364" s="19">
        <f>F366+((F348-F366)/18)*2</f>
        <v>0.5336666666666667</v>
      </c>
      <c r="H364">
        <f t="shared" si="139"/>
        <v>0</v>
      </c>
      <c r="I364">
        <f t="shared" si="139"/>
        <v>0</v>
      </c>
      <c r="J364">
        <f t="shared" si="142"/>
        <v>0</v>
      </c>
      <c r="K364">
        <f t="shared" si="143"/>
        <v>0</v>
      </c>
      <c r="L364">
        <f t="shared" si="144"/>
        <v>0</v>
      </c>
      <c r="M364">
        <f t="shared" si="145"/>
        <v>0</v>
      </c>
      <c r="N364">
        <f t="shared" si="146"/>
        <v>0</v>
      </c>
      <c r="O364">
        <f t="shared" si="147"/>
        <v>0</v>
      </c>
      <c r="P364">
        <f t="shared" si="148"/>
        <v>0</v>
      </c>
      <c r="R364">
        <f t="shared" si="148"/>
        <v>0</v>
      </c>
      <c r="S364">
        <f t="shared" si="131"/>
        <v>0</v>
      </c>
      <c r="T364">
        <f t="shared" si="132"/>
        <v>0</v>
      </c>
      <c r="U364">
        <f t="shared" si="133"/>
        <v>0</v>
      </c>
      <c r="V364">
        <f t="shared" si="134"/>
        <v>0</v>
      </c>
      <c r="W364">
        <f t="shared" si="135"/>
        <v>0</v>
      </c>
      <c r="X364">
        <f t="shared" si="136"/>
        <v>0</v>
      </c>
      <c r="Y364">
        <f t="shared" si="137"/>
        <v>0</v>
      </c>
      <c r="Z364">
        <f t="shared" si="138"/>
        <v>0</v>
      </c>
    </row>
    <row r="365" spans="2:26" ht="12.75">
      <c r="B365" s="18">
        <f t="shared" si="149"/>
        <v>990</v>
      </c>
      <c r="C365" s="19">
        <f>C366+((C348-C366)/18)*1</f>
        <v>1.0585</v>
      </c>
      <c r="E365" s="18">
        <f t="shared" si="150"/>
        <v>990</v>
      </c>
      <c r="F365" s="19">
        <f>F366+((F348-F366)/18)*1</f>
        <v>0.5323333333333333</v>
      </c>
      <c r="H365">
        <f t="shared" si="139"/>
        <v>0</v>
      </c>
      <c r="I365">
        <f t="shared" si="139"/>
        <v>0</v>
      </c>
      <c r="J365">
        <f t="shared" si="142"/>
        <v>0</v>
      </c>
      <c r="K365">
        <f t="shared" si="143"/>
        <v>0</v>
      </c>
      <c r="L365">
        <f t="shared" si="144"/>
        <v>0</v>
      </c>
      <c r="M365">
        <f t="shared" si="145"/>
        <v>0</v>
      </c>
      <c r="N365">
        <f t="shared" si="146"/>
        <v>0</v>
      </c>
      <c r="O365">
        <f t="shared" si="147"/>
        <v>0</v>
      </c>
      <c r="P365">
        <f t="shared" si="148"/>
        <v>0</v>
      </c>
      <c r="R365">
        <f t="shared" si="148"/>
        <v>0</v>
      </c>
      <c r="S365">
        <f t="shared" si="131"/>
        <v>0</v>
      </c>
      <c r="T365">
        <f t="shared" si="132"/>
        <v>0</v>
      </c>
      <c r="U365">
        <f t="shared" si="133"/>
        <v>0</v>
      </c>
      <c r="V365">
        <f t="shared" si="134"/>
        <v>0</v>
      </c>
      <c r="W365">
        <f t="shared" si="135"/>
        <v>0</v>
      </c>
      <c r="X365">
        <f t="shared" si="136"/>
        <v>0</v>
      </c>
      <c r="Y365">
        <f t="shared" si="137"/>
        <v>0</v>
      </c>
      <c r="Z365">
        <f t="shared" si="138"/>
        <v>0</v>
      </c>
    </row>
    <row r="366" spans="2:26" ht="12.75">
      <c r="B366" s="18">
        <f>B276*10</f>
        <v>1000</v>
      </c>
      <c r="C366" s="19">
        <v>1.056</v>
      </c>
      <c r="E366" s="18">
        <f>E276*10</f>
        <v>1000</v>
      </c>
      <c r="F366" s="19">
        <v>0.531</v>
      </c>
      <c r="H366">
        <f t="shared" si="139"/>
        <v>0</v>
      </c>
      <c r="I366">
        <f t="shared" si="139"/>
        <v>0</v>
      </c>
      <c r="J366">
        <f t="shared" si="142"/>
        <v>0</v>
      </c>
      <c r="K366">
        <f t="shared" si="143"/>
        <v>0</v>
      </c>
      <c r="L366">
        <f t="shared" si="144"/>
        <v>0</v>
      </c>
      <c r="M366">
        <f t="shared" si="145"/>
        <v>0</v>
      </c>
      <c r="N366">
        <f t="shared" si="146"/>
        <v>0</v>
      </c>
      <c r="O366">
        <f t="shared" si="147"/>
        <v>0</v>
      </c>
      <c r="P366">
        <f t="shared" si="148"/>
        <v>0</v>
      </c>
      <c r="R366">
        <f t="shared" si="148"/>
        <v>0</v>
      </c>
      <c r="S366">
        <f t="shared" si="131"/>
        <v>0</v>
      </c>
      <c r="T366">
        <f t="shared" si="132"/>
        <v>0</v>
      </c>
      <c r="U366">
        <f t="shared" si="133"/>
        <v>0</v>
      </c>
      <c r="V366">
        <f t="shared" si="134"/>
        <v>0</v>
      </c>
      <c r="W366">
        <f t="shared" si="135"/>
        <v>0</v>
      </c>
      <c r="X366">
        <f t="shared" si="136"/>
        <v>0</v>
      </c>
      <c r="Y366">
        <f t="shared" si="137"/>
        <v>0</v>
      </c>
      <c r="Z366">
        <f t="shared" si="138"/>
        <v>0</v>
      </c>
    </row>
    <row r="367" spans="2:26" ht="12.75">
      <c r="B367" s="18">
        <f aca="true" t="shared" si="151" ref="B367:B383">B366+100</f>
        <v>1100</v>
      </c>
      <c r="C367" s="19">
        <f>C384+((C366-C384)/18)*17</f>
        <v>1.0521111111111112</v>
      </c>
      <c r="E367" s="18">
        <f aca="true" t="shared" si="152" ref="E367:E383">E366+100</f>
        <v>1100</v>
      </c>
      <c r="F367" s="19">
        <f>F384+((F366-F384)/18)*17</f>
        <v>0.5278333333333334</v>
      </c>
      <c r="H367">
        <f t="shared" si="139"/>
        <v>0</v>
      </c>
      <c r="I367">
        <f t="shared" si="139"/>
        <v>0</v>
      </c>
      <c r="J367">
        <f t="shared" si="142"/>
        <v>0</v>
      </c>
      <c r="K367">
        <f t="shared" si="143"/>
        <v>0</v>
      </c>
      <c r="L367">
        <f t="shared" si="144"/>
        <v>0</v>
      </c>
      <c r="M367">
        <f t="shared" si="145"/>
        <v>0</v>
      </c>
      <c r="N367">
        <f t="shared" si="146"/>
        <v>0</v>
      </c>
      <c r="O367">
        <f t="shared" si="147"/>
        <v>0</v>
      </c>
      <c r="P367">
        <f t="shared" si="148"/>
        <v>0</v>
      </c>
      <c r="R367">
        <f t="shared" si="148"/>
        <v>0</v>
      </c>
      <c r="S367">
        <f t="shared" si="131"/>
        <v>0</v>
      </c>
      <c r="T367">
        <f t="shared" si="132"/>
        <v>0</v>
      </c>
      <c r="U367">
        <f t="shared" si="133"/>
        <v>0</v>
      </c>
      <c r="V367">
        <f t="shared" si="134"/>
        <v>0</v>
      </c>
      <c r="W367">
        <f t="shared" si="135"/>
        <v>0</v>
      </c>
      <c r="X367">
        <f t="shared" si="136"/>
        <v>0</v>
      </c>
      <c r="Y367">
        <f t="shared" si="137"/>
        <v>0</v>
      </c>
      <c r="Z367">
        <f t="shared" si="138"/>
        <v>0</v>
      </c>
    </row>
    <row r="368" spans="2:26" ht="12.75">
      <c r="B368" s="18">
        <f t="shared" si="151"/>
        <v>1200</v>
      </c>
      <c r="C368" s="19">
        <f>C384+((C366-C384)/18)*16</f>
        <v>1.0482222222222222</v>
      </c>
      <c r="E368" s="18">
        <f t="shared" si="152"/>
        <v>1200</v>
      </c>
      <c r="F368" s="19">
        <f>F384+((F366-F384)/18)*16</f>
        <v>0.5246666666666667</v>
      </c>
      <c r="H368">
        <f t="shared" si="139"/>
        <v>0</v>
      </c>
      <c r="I368">
        <f t="shared" si="139"/>
        <v>0</v>
      </c>
      <c r="J368">
        <f t="shared" si="142"/>
        <v>0</v>
      </c>
      <c r="K368">
        <f t="shared" si="143"/>
        <v>0</v>
      </c>
      <c r="L368">
        <f t="shared" si="144"/>
        <v>0</v>
      </c>
      <c r="M368">
        <f t="shared" si="145"/>
        <v>0</v>
      </c>
      <c r="N368">
        <f t="shared" si="146"/>
        <v>0</v>
      </c>
      <c r="O368">
        <f t="shared" si="147"/>
        <v>0</v>
      </c>
      <c r="P368">
        <f t="shared" si="148"/>
        <v>0</v>
      </c>
      <c r="R368">
        <f t="shared" si="148"/>
        <v>0</v>
      </c>
      <c r="S368">
        <f t="shared" si="131"/>
        <v>0</v>
      </c>
      <c r="T368">
        <f t="shared" si="132"/>
        <v>0</v>
      </c>
      <c r="U368">
        <f t="shared" si="133"/>
        <v>0</v>
      </c>
      <c r="V368">
        <f t="shared" si="134"/>
        <v>0</v>
      </c>
      <c r="W368">
        <f t="shared" si="135"/>
        <v>0</v>
      </c>
      <c r="X368">
        <f t="shared" si="136"/>
        <v>0</v>
      </c>
      <c r="Y368">
        <f t="shared" si="137"/>
        <v>0</v>
      </c>
      <c r="Z368">
        <f t="shared" si="138"/>
        <v>0</v>
      </c>
    </row>
    <row r="369" spans="2:26" ht="12.75">
      <c r="B369" s="18">
        <f t="shared" si="151"/>
        <v>1300</v>
      </c>
      <c r="C369" s="19">
        <f>C384+((C366-C384)/18)*15</f>
        <v>1.0443333333333333</v>
      </c>
      <c r="E369" s="18">
        <f t="shared" si="152"/>
        <v>1300</v>
      </c>
      <c r="F369" s="19">
        <f>F384+((F366-F384)/18)*15</f>
        <v>0.5215000000000001</v>
      </c>
      <c r="H369">
        <f t="shared" si="139"/>
        <v>0</v>
      </c>
      <c r="I369">
        <f t="shared" si="139"/>
        <v>0</v>
      </c>
      <c r="J369">
        <f t="shared" si="142"/>
        <v>0</v>
      </c>
      <c r="K369">
        <f t="shared" si="143"/>
        <v>0</v>
      </c>
      <c r="L369">
        <f t="shared" si="144"/>
        <v>0</v>
      </c>
      <c r="M369">
        <f t="shared" si="145"/>
        <v>0</v>
      </c>
      <c r="N369">
        <f t="shared" si="146"/>
        <v>0</v>
      </c>
      <c r="O369">
        <f t="shared" si="147"/>
        <v>0</v>
      </c>
      <c r="P369">
        <f t="shared" si="148"/>
        <v>0</v>
      </c>
      <c r="R369">
        <f t="shared" si="148"/>
        <v>0</v>
      </c>
      <c r="S369">
        <f t="shared" si="131"/>
        <v>0</v>
      </c>
      <c r="T369">
        <f t="shared" si="132"/>
        <v>0</v>
      </c>
      <c r="U369">
        <f t="shared" si="133"/>
        <v>0</v>
      </c>
      <c r="V369">
        <f t="shared" si="134"/>
        <v>0</v>
      </c>
      <c r="W369">
        <f t="shared" si="135"/>
        <v>0</v>
      </c>
      <c r="X369">
        <f t="shared" si="136"/>
        <v>0</v>
      </c>
      <c r="Y369">
        <f t="shared" si="137"/>
        <v>0</v>
      </c>
      <c r="Z369">
        <f t="shared" si="138"/>
        <v>0</v>
      </c>
    </row>
    <row r="370" spans="2:26" ht="12.75">
      <c r="B370" s="18">
        <f t="shared" si="151"/>
        <v>1400</v>
      </c>
      <c r="C370" s="19">
        <f>C384+((C366-C384)/18)*14</f>
        <v>1.0404444444444445</v>
      </c>
      <c r="E370" s="18">
        <f t="shared" si="152"/>
        <v>1400</v>
      </c>
      <c r="F370" s="19">
        <f>F384+((F366-F384)/18)*14</f>
        <v>0.5183333333333333</v>
      </c>
      <c r="H370">
        <f t="shared" si="139"/>
        <v>0</v>
      </c>
      <c r="I370">
        <f t="shared" si="139"/>
        <v>0</v>
      </c>
      <c r="J370">
        <f t="shared" si="142"/>
        <v>0</v>
      </c>
      <c r="K370">
        <f t="shared" si="143"/>
        <v>0</v>
      </c>
      <c r="L370">
        <f t="shared" si="144"/>
        <v>0</v>
      </c>
      <c r="M370">
        <f t="shared" si="145"/>
        <v>0</v>
      </c>
      <c r="N370">
        <f t="shared" si="146"/>
        <v>0</v>
      </c>
      <c r="O370">
        <f t="shared" si="147"/>
        <v>0</v>
      </c>
      <c r="P370">
        <f t="shared" si="148"/>
        <v>0</v>
      </c>
      <c r="R370">
        <f t="shared" si="148"/>
        <v>0</v>
      </c>
      <c r="S370">
        <f t="shared" si="131"/>
        <v>0</v>
      </c>
      <c r="T370">
        <f t="shared" si="132"/>
        <v>0</v>
      </c>
      <c r="U370">
        <f t="shared" si="133"/>
        <v>0</v>
      </c>
      <c r="V370">
        <f t="shared" si="134"/>
        <v>0</v>
      </c>
      <c r="W370">
        <f t="shared" si="135"/>
        <v>0</v>
      </c>
      <c r="X370">
        <f t="shared" si="136"/>
        <v>0</v>
      </c>
      <c r="Y370">
        <f t="shared" si="137"/>
        <v>0</v>
      </c>
      <c r="Z370">
        <f t="shared" si="138"/>
        <v>0</v>
      </c>
    </row>
    <row r="371" spans="2:26" ht="12.75">
      <c r="B371" s="18">
        <f t="shared" si="151"/>
        <v>1500</v>
      </c>
      <c r="C371" s="19">
        <f>C384+((C366-C384)/18)*13</f>
        <v>1.0365555555555557</v>
      </c>
      <c r="E371" s="18">
        <f t="shared" si="152"/>
        <v>1500</v>
      </c>
      <c r="F371" s="19">
        <f>F384+((F366-F384)/18)*13</f>
        <v>0.5151666666666667</v>
      </c>
      <c r="H371">
        <f t="shared" si="139"/>
        <v>0</v>
      </c>
      <c r="I371">
        <f t="shared" si="139"/>
        <v>0</v>
      </c>
      <c r="J371">
        <f t="shared" si="142"/>
        <v>0</v>
      </c>
      <c r="K371">
        <f t="shared" si="143"/>
        <v>0</v>
      </c>
      <c r="L371">
        <f t="shared" si="144"/>
        <v>0</v>
      </c>
      <c r="M371">
        <f t="shared" si="145"/>
        <v>0</v>
      </c>
      <c r="N371">
        <f t="shared" si="146"/>
        <v>0</v>
      </c>
      <c r="O371">
        <f t="shared" si="147"/>
        <v>0</v>
      </c>
      <c r="P371">
        <f t="shared" si="148"/>
        <v>0</v>
      </c>
      <c r="R371">
        <f t="shared" si="148"/>
        <v>0</v>
      </c>
      <c r="S371">
        <f t="shared" si="131"/>
        <v>0</v>
      </c>
      <c r="T371">
        <f t="shared" si="132"/>
        <v>0</v>
      </c>
      <c r="U371">
        <f t="shared" si="133"/>
        <v>0</v>
      </c>
      <c r="V371">
        <f t="shared" si="134"/>
        <v>0</v>
      </c>
      <c r="W371">
        <f t="shared" si="135"/>
        <v>0</v>
      </c>
      <c r="X371">
        <f t="shared" si="136"/>
        <v>0</v>
      </c>
      <c r="Y371">
        <f t="shared" si="137"/>
        <v>0</v>
      </c>
      <c r="Z371">
        <f t="shared" si="138"/>
        <v>0</v>
      </c>
    </row>
    <row r="372" spans="2:26" ht="12.75">
      <c r="B372" s="18">
        <f t="shared" si="151"/>
        <v>1600</v>
      </c>
      <c r="C372" s="19">
        <f>C384+((C366-C384)/18)*12</f>
        <v>1.0326666666666666</v>
      </c>
      <c r="E372" s="18">
        <f t="shared" si="152"/>
        <v>1600</v>
      </c>
      <c r="F372" s="19">
        <f>F384+((F366-F384)/18)*12</f>
        <v>0.512</v>
      </c>
      <c r="H372">
        <f t="shared" si="139"/>
        <v>0</v>
      </c>
      <c r="I372">
        <f t="shared" si="139"/>
        <v>0</v>
      </c>
      <c r="J372">
        <f t="shared" si="142"/>
        <v>0</v>
      </c>
      <c r="K372">
        <f t="shared" si="143"/>
        <v>0</v>
      </c>
      <c r="L372">
        <f t="shared" si="144"/>
        <v>0</v>
      </c>
      <c r="M372">
        <f t="shared" si="145"/>
        <v>0</v>
      </c>
      <c r="N372">
        <f t="shared" si="146"/>
        <v>0</v>
      </c>
      <c r="O372">
        <f t="shared" si="147"/>
        <v>0</v>
      </c>
      <c r="P372">
        <f t="shared" si="148"/>
        <v>0</v>
      </c>
      <c r="R372">
        <f t="shared" si="148"/>
        <v>0</v>
      </c>
      <c r="S372">
        <f t="shared" si="131"/>
        <v>0</v>
      </c>
      <c r="T372">
        <f t="shared" si="132"/>
        <v>0</v>
      </c>
      <c r="U372">
        <f t="shared" si="133"/>
        <v>0</v>
      </c>
      <c r="V372">
        <f t="shared" si="134"/>
        <v>0</v>
      </c>
      <c r="W372">
        <f t="shared" si="135"/>
        <v>0</v>
      </c>
      <c r="X372">
        <f t="shared" si="136"/>
        <v>0</v>
      </c>
      <c r="Y372">
        <f t="shared" si="137"/>
        <v>0</v>
      </c>
      <c r="Z372">
        <f t="shared" si="138"/>
        <v>0</v>
      </c>
    </row>
    <row r="373" spans="2:26" ht="12.75">
      <c r="B373" s="18">
        <f t="shared" si="151"/>
        <v>1700</v>
      </c>
      <c r="C373" s="19">
        <f>C384+((C366-C384)/18)*11</f>
        <v>1.0287777777777778</v>
      </c>
      <c r="E373" s="18">
        <f t="shared" si="152"/>
        <v>1700</v>
      </c>
      <c r="F373" s="19">
        <f>F384+((F366-F384)/18)*11</f>
        <v>0.5088333333333334</v>
      </c>
      <c r="H373">
        <f t="shared" si="139"/>
        <v>0</v>
      </c>
      <c r="I373">
        <f t="shared" si="139"/>
        <v>0</v>
      </c>
      <c r="J373">
        <f t="shared" si="142"/>
        <v>0</v>
      </c>
      <c r="K373">
        <f t="shared" si="143"/>
        <v>0</v>
      </c>
      <c r="L373">
        <f t="shared" si="144"/>
        <v>0</v>
      </c>
      <c r="M373">
        <f t="shared" si="145"/>
        <v>0</v>
      </c>
      <c r="N373">
        <f t="shared" si="146"/>
        <v>0</v>
      </c>
      <c r="O373">
        <f t="shared" si="147"/>
        <v>0</v>
      </c>
      <c r="P373">
        <f t="shared" si="148"/>
        <v>0</v>
      </c>
      <c r="R373">
        <f t="shared" si="148"/>
        <v>0</v>
      </c>
      <c r="S373">
        <f t="shared" si="131"/>
        <v>0</v>
      </c>
      <c r="T373">
        <f t="shared" si="132"/>
        <v>0</v>
      </c>
      <c r="U373">
        <f t="shared" si="133"/>
        <v>0</v>
      </c>
      <c r="V373">
        <f t="shared" si="134"/>
        <v>0</v>
      </c>
      <c r="W373">
        <f t="shared" si="135"/>
        <v>0</v>
      </c>
      <c r="X373">
        <f t="shared" si="136"/>
        <v>0</v>
      </c>
      <c r="Y373">
        <f t="shared" si="137"/>
        <v>0</v>
      </c>
      <c r="Z373">
        <f t="shared" si="138"/>
        <v>0</v>
      </c>
    </row>
    <row r="374" spans="2:26" ht="12.75">
      <c r="B374" s="18">
        <f t="shared" si="151"/>
        <v>1800</v>
      </c>
      <c r="C374" s="19">
        <f>C384+((C366-C384)/18)*10</f>
        <v>1.024888888888889</v>
      </c>
      <c r="E374" s="18">
        <f t="shared" si="152"/>
        <v>1800</v>
      </c>
      <c r="F374" s="19">
        <f>F384+((F366-F384)/18)*10</f>
        <v>0.5056666666666667</v>
      </c>
      <c r="H374">
        <f t="shared" si="139"/>
        <v>0</v>
      </c>
      <c r="I374">
        <f t="shared" si="139"/>
        <v>0</v>
      </c>
      <c r="J374">
        <f t="shared" si="142"/>
        <v>0</v>
      </c>
      <c r="K374">
        <f t="shared" si="143"/>
        <v>0</v>
      </c>
      <c r="L374">
        <f t="shared" si="144"/>
        <v>0</v>
      </c>
      <c r="M374">
        <f t="shared" si="145"/>
        <v>0</v>
      </c>
      <c r="N374">
        <f t="shared" si="146"/>
        <v>0</v>
      </c>
      <c r="O374">
        <f t="shared" si="147"/>
        <v>0</v>
      </c>
      <c r="P374">
        <f t="shared" si="148"/>
        <v>0</v>
      </c>
      <c r="R374">
        <f t="shared" si="148"/>
        <v>0</v>
      </c>
      <c r="S374">
        <f t="shared" si="131"/>
        <v>0</v>
      </c>
      <c r="T374">
        <f t="shared" si="132"/>
        <v>0</v>
      </c>
      <c r="U374">
        <f t="shared" si="133"/>
        <v>0</v>
      </c>
      <c r="V374">
        <f t="shared" si="134"/>
        <v>0</v>
      </c>
      <c r="W374">
        <f t="shared" si="135"/>
        <v>0</v>
      </c>
      <c r="X374">
        <f t="shared" si="136"/>
        <v>0</v>
      </c>
      <c r="Y374">
        <f t="shared" si="137"/>
        <v>0</v>
      </c>
      <c r="Z374">
        <f t="shared" si="138"/>
        <v>0</v>
      </c>
    </row>
    <row r="375" spans="2:26" ht="12.75">
      <c r="B375" s="18">
        <f t="shared" si="151"/>
        <v>1900</v>
      </c>
      <c r="C375" s="19">
        <f>C384+((C366-C384)/18)*9</f>
        <v>1.021</v>
      </c>
      <c r="E375" s="18">
        <f t="shared" si="152"/>
        <v>1900</v>
      </c>
      <c r="F375" s="19">
        <f>F384+((F366-F384)/18)*9</f>
        <v>0.5025</v>
      </c>
      <c r="H375">
        <f t="shared" si="139"/>
        <v>0</v>
      </c>
      <c r="I375">
        <f t="shared" si="139"/>
        <v>0</v>
      </c>
      <c r="J375">
        <f t="shared" si="142"/>
        <v>0</v>
      </c>
      <c r="K375">
        <f t="shared" si="143"/>
        <v>0</v>
      </c>
      <c r="L375">
        <f t="shared" si="144"/>
        <v>0</v>
      </c>
      <c r="M375">
        <f t="shared" si="145"/>
        <v>0</v>
      </c>
      <c r="N375">
        <f t="shared" si="146"/>
        <v>0</v>
      </c>
      <c r="O375">
        <f t="shared" si="147"/>
        <v>0</v>
      </c>
      <c r="P375">
        <f t="shared" si="148"/>
        <v>0</v>
      </c>
      <c r="R375">
        <f t="shared" si="148"/>
        <v>0</v>
      </c>
      <c r="S375">
        <f t="shared" si="131"/>
        <v>0</v>
      </c>
      <c r="T375">
        <f t="shared" si="132"/>
        <v>0</v>
      </c>
      <c r="U375">
        <f t="shared" si="133"/>
        <v>0</v>
      </c>
      <c r="V375">
        <f t="shared" si="134"/>
        <v>0</v>
      </c>
      <c r="W375">
        <f t="shared" si="135"/>
        <v>0</v>
      </c>
      <c r="X375">
        <f t="shared" si="136"/>
        <v>0</v>
      </c>
      <c r="Y375">
        <f t="shared" si="137"/>
        <v>0</v>
      </c>
      <c r="Z375">
        <f t="shared" si="138"/>
        <v>0</v>
      </c>
    </row>
    <row r="376" spans="2:26" ht="12.75">
      <c r="B376" s="18">
        <f t="shared" si="151"/>
        <v>2000</v>
      </c>
      <c r="C376" s="19">
        <f>C384+((C366-C384)/18)*8</f>
        <v>1.017111111111111</v>
      </c>
      <c r="E376" s="18">
        <f t="shared" si="152"/>
        <v>2000</v>
      </c>
      <c r="F376" s="19">
        <f>F384+((F366-F384)/18)*8</f>
        <v>0.49933333333333335</v>
      </c>
      <c r="H376">
        <f t="shared" si="139"/>
        <v>0</v>
      </c>
      <c r="I376">
        <f t="shared" si="139"/>
        <v>0</v>
      </c>
      <c r="J376">
        <f t="shared" si="142"/>
        <v>0</v>
      </c>
      <c r="K376">
        <f t="shared" si="143"/>
        <v>0</v>
      </c>
      <c r="L376">
        <f t="shared" si="144"/>
        <v>0</v>
      </c>
      <c r="M376">
        <f t="shared" si="145"/>
        <v>0</v>
      </c>
      <c r="N376">
        <f t="shared" si="146"/>
        <v>0</v>
      </c>
      <c r="O376">
        <f t="shared" si="147"/>
        <v>0</v>
      </c>
      <c r="P376">
        <f t="shared" si="148"/>
        <v>0</v>
      </c>
      <c r="R376">
        <f t="shared" si="148"/>
        <v>0</v>
      </c>
      <c r="S376">
        <f t="shared" si="131"/>
        <v>0</v>
      </c>
      <c r="T376">
        <f t="shared" si="132"/>
        <v>0</v>
      </c>
      <c r="U376">
        <f t="shared" si="133"/>
        <v>0</v>
      </c>
      <c r="V376">
        <f t="shared" si="134"/>
        <v>0</v>
      </c>
      <c r="W376">
        <f t="shared" si="135"/>
        <v>0</v>
      </c>
      <c r="X376">
        <f t="shared" si="136"/>
        <v>0</v>
      </c>
      <c r="Y376">
        <f t="shared" si="137"/>
        <v>0</v>
      </c>
      <c r="Z376">
        <f t="shared" si="138"/>
        <v>0</v>
      </c>
    </row>
    <row r="377" spans="2:26" ht="12.75">
      <c r="B377" s="18">
        <f t="shared" si="151"/>
        <v>2100</v>
      </c>
      <c r="C377" s="19">
        <f>C384+((C366-C384)/18)*7</f>
        <v>1.0132222222222222</v>
      </c>
      <c r="E377" s="18">
        <f t="shared" si="152"/>
        <v>2100</v>
      </c>
      <c r="F377" s="19">
        <f>F384+((F366-F384)/18)*7</f>
        <v>0.49616666666666664</v>
      </c>
      <c r="H377">
        <f t="shared" si="139"/>
        <v>0</v>
      </c>
      <c r="I377">
        <f t="shared" si="139"/>
        <v>0</v>
      </c>
      <c r="J377">
        <f t="shared" si="142"/>
        <v>0</v>
      </c>
      <c r="K377">
        <f t="shared" si="143"/>
        <v>0</v>
      </c>
      <c r="L377">
        <f t="shared" si="144"/>
        <v>0</v>
      </c>
      <c r="M377">
        <f t="shared" si="145"/>
        <v>0</v>
      </c>
      <c r="N377">
        <f t="shared" si="146"/>
        <v>0</v>
      </c>
      <c r="O377">
        <f t="shared" si="147"/>
        <v>0</v>
      </c>
      <c r="P377">
        <f t="shared" si="148"/>
        <v>0</v>
      </c>
      <c r="R377">
        <f t="shared" si="148"/>
        <v>0</v>
      </c>
      <c r="S377">
        <f t="shared" si="131"/>
        <v>0</v>
      </c>
      <c r="T377">
        <f t="shared" si="132"/>
        <v>0</v>
      </c>
      <c r="U377">
        <f t="shared" si="133"/>
        <v>0</v>
      </c>
      <c r="V377">
        <f t="shared" si="134"/>
        <v>0</v>
      </c>
      <c r="W377">
        <f t="shared" si="135"/>
        <v>0</v>
      </c>
      <c r="X377">
        <f t="shared" si="136"/>
        <v>0</v>
      </c>
      <c r="Y377">
        <f t="shared" si="137"/>
        <v>0</v>
      </c>
      <c r="Z377">
        <f t="shared" si="138"/>
        <v>0</v>
      </c>
    </row>
    <row r="378" spans="2:26" ht="12.75">
      <c r="B378" s="18">
        <f t="shared" si="151"/>
        <v>2200</v>
      </c>
      <c r="C378" s="19">
        <f>C384+((C366-C384)/18)*6</f>
        <v>1.0093333333333334</v>
      </c>
      <c r="E378" s="18">
        <f t="shared" si="152"/>
        <v>2200</v>
      </c>
      <c r="F378" s="19">
        <f>F384+((F366-F384)/18)*6</f>
        <v>0.493</v>
      </c>
      <c r="H378">
        <f t="shared" si="139"/>
        <v>0</v>
      </c>
      <c r="I378">
        <f t="shared" si="139"/>
        <v>0</v>
      </c>
      <c r="J378">
        <f t="shared" si="142"/>
        <v>0</v>
      </c>
      <c r="K378">
        <f t="shared" si="143"/>
        <v>0</v>
      </c>
      <c r="L378">
        <f t="shared" si="144"/>
        <v>0</v>
      </c>
      <c r="M378">
        <f t="shared" si="145"/>
        <v>0</v>
      </c>
      <c r="N378">
        <f t="shared" si="146"/>
        <v>0</v>
      </c>
      <c r="O378">
        <f t="shared" si="147"/>
        <v>0</v>
      </c>
      <c r="P378">
        <f t="shared" si="148"/>
        <v>0</v>
      </c>
      <c r="R378">
        <f t="shared" si="148"/>
        <v>0</v>
      </c>
      <c r="S378">
        <f t="shared" si="131"/>
        <v>0</v>
      </c>
      <c r="T378">
        <f t="shared" si="132"/>
        <v>0</v>
      </c>
      <c r="U378">
        <f t="shared" si="133"/>
        <v>0</v>
      </c>
      <c r="V378">
        <f t="shared" si="134"/>
        <v>0</v>
      </c>
      <c r="W378">
        <f t="shared" si="135"/>
        <v>0</v>
      </c>
      <c r="X378">
        <f t="shared" si="136"/>
        <v>0</v>
      </c>
      <c r="Y378">
        <f t="shared" si="137"/>
        <v>0</v>
      </c>
      <c r="Z378">
        <f t="shared" si="138"/>
        <v>0</v>
      </c>
    </row>
    <row r="379" spans="2:26" ht="12.75">
      <c r="B379" s="18">
        <f t="shared" si="151"/>
        <v>2300</v>
      </c>
      <c r="C379" s="19">
        <f>C384+((C366-C384)/18)*5</f>
        <v>1.0054444444444444</v>
      </c>
      <c r="E379" s="18">
        <f t="shared" si="152"/>
        <v>2300</v>
      </c>
      <c r="F379" s="19">
        <f>F384+((F366-F384)/18)*5</f>
        <v>0.48983333333333334</v>
      </c>
      <c r="H379">
        <f t="shared" si="139"/>
        <v>0</v>
      </c>
      <c r="I379">
        <f t="shared" si="139"/>
        <v>0</v>
      </c>
      <c r="J379">
        <f t="shared" si="142"/>
        <v>0</v>
      </c>
      <c r="K379">
        <f t="shared" si="143"/>
        <v>0</v>
      </c>
      <c r="L379">
        <f t="shared" si="144"/>
        <v>0</v>
      </c>
      <c r="M379">
        <f t="shared" si="145"/>
        <v>0</v>
      </c>
      <c r="N379">
        <f t="shared" si="146"/>
        <v>0</v>
      </c>
      <c r="O379">
        <f t="shared" si="147"/>
        <v>0</v>
      </c>
      <c r="P379">
        <f t="shared" si="148"/>
        <v>0</v>
      </c>
      <c r="R379">
        <f t="shared" si="148"/>
        <v>0</v>
      </c>
      <c r="S379">
        <f t="shared" si="131"/>
        <v>0</v>
      </c>
      <c r="T379">
        <f t="shared" si="132"/>
        <v>0</v>
      </c>
      <c r="U379">
        <f t="shared" si="133"/>
        <v>0</v>
      </c>
      <c r="V379">
        <f t="shared" si="134"/>
        <v>0</v>
      </c>
      <c r="W379">
        <f t="shared" si="135"/>
        <v>0</v>
      </c>
      <c r="X379">
        <f t="shared" si="136"/>
        <v>0</v>
      </c>
      <c r="Y379">
        <f t="shared" si="137"/>
        <v>0</v>
      </c>
      <c r="Z379">
        <f t="shared" si="138"/>
        <v>0</v>
      </c>
    </row>
    <row r="380" spans="2:26" ht="12.75">
      <c r="B380" s="18">
        <f t="shared" si="151"/>
        <v>2400</v>
      </c>
      <c r="C380" s="19">
        <f>C384+((C366-C384)/18)*4</f>
        <v>1.0015555555555555</v>
      </c>
      <c r="E380" s="18">
        <f t="shared" si="152"/>
        <v>2400</v>
      </c>
      <c r="F380" s="19">
        <f>F384+((F366-F384)/18)*4</f>
        <v>0.48666666666666664</v>
      </c>
      <c r="H380">
        <f t="shared" si="139"/>
        <v>0</v>
      </c>
      <c r="I380">
        <f t="shared" si="139"/>
        <v>0</v>
      </c>
      <c r="J380">
        <f t="shared" si="142"/>
        <v>0</v>
      </c>
      <c r="K380">
        <f t="shared" si="143"/>
        <v>0</v>
      </c>
      <c r="L380">
        <f t="shared" si="144"/>
        <v>0</v>
      </c>
      <c r="M380">
        <f t="shared" si="145"/>
        <v>0</v>
      </c>
      <c r="N380">
        <f t="shared" si="146"/>
        <v>0</v>
      </c>
      <c r="O380">
        <f t="shared" si="147"/>
        <v>0</v>
      </c>
      <c r="P380">
        <f t="shared" si="148"/>
        <v>0</v>
      </c>
      <c r="R380">
        <f t="shared" si="148"/>
        <v>0</v>
      </c>
      <c r="S380">
        <f t="shared" si="131"/>
        <v>0</v>
      </c>
      <c r="T380">
        <f t="shared" si="132"/>
        <v>0</v>
      </c>
      <c r="U380">
        <f t="shared" si="133"/>
        <v>0</v>
      </c>
      <c r="V380">
        <f t="shared" si="134"/>
        <v>0</v>
      </c>
      <c r="W380">
        <f t="shared" si="135"/>
        <v>0</v>
      </c>
      <c r="X380">
        <f t="shared" si="136"/>
        <v>0</v>
      </c>
      <c r="Y380">
        <f t="shared" si="137"/>
        <v>0</v>
      </c>
      <c r="Z380">
        <f t="shared" si="138"/>
        <v>0</v>
      </c>
    </row>
    <row r="381" spans="2:26" ht="12.75">
      <c r="B381" s="18">
        <f t="shared" si="151"/>
        <v>2500</v>
      </c>
      <c r="C381" s="19">
        <f>C384+((C366-C384)/18)*3</f>
        <v>0.9976666666666667</v>
      </c>
      <c r="E381" s="18">
        <f t="shared" si="152"/>
        <v>2500</v>
      </c>
      <c r="F381" s="19">
        <f>F384+((F366-F384)/18)*3</f>
        <v>0.4835</v>
      </c>
      <c r="H381">
        <f t="shared" si="139"/>
        <v>0</v>
      </c>
      <c r="I381">
        <f t="shared" si="139"/>
        <v>0</v>
      </c>
      <c r="J381">
        <f t="shared" si="142"/>
        <v>0</v>
      </c>
      <c r="K381">
        <f t="shared" si="143"/>
        <v>0</v>
      </c>
      <c r="L381">
        <f t="shared" si="144"/>
        <v>0</v>
      </c>
      <c r="M381">
        <f t="shared" si="145"/>
        <v>0</v>
      </c>
      <c r="N381">
        <f t="shared" si="146"/>
        <v>0</v>
      </c>
      <c r="O381">
        <f t="shared" si="147"/>
        <v>0</v>
      </c>
      <c r="P381">
        <f t="shared" si="148"/>
        <v>0</v>
      </c>
      <c r="R381">
        <f t="shared" si="148"/>
        <v>0</v>
      </c>
      <c r="S381">
        <f t="shared" si="131"/>
        <v>0</v>
      </c>
      <c r="T381">
        <f t="shared" si="132"/>
        <v>0</v>
      </c>
      <c r="U381">
        <f t="shared" si="133"/>
        <v>0</v>
      </c>
      <c r="V381">
        <f t="shared" si="134"/>
        <v>0</v>
      </c>
      <c r="W381">
        <f t="shared" si="135"/>
        <v>0</v>
      </c>
      <c r="X381">
        <f t="shared" si="136"/>
        <v>0</v>
      </c>
      <c r="Y381">
        <f t="shared" si="137"/>
        <v>0</v>
      </c>
      <c r="Z381">
        <f t="shared" si="138"/>
        <v>0</v>
      </c>
    </row>
    <row r="382" spans="2:26" ht="12.75">
      <c r="B382" s="18">
        <f t="shared" si="151"/>
        <v>2600</v>
      </c>
      <c r="C382" s="19">
        <f>C384+((C366-C384)/18)*2</f>
        <v>0.9937777777777778</v>
      </c>
      <c r="E382" s="18">
        <f t="shared" si="152"/>
        <v>2600</v>
      </c>
      <c r="F382" s="19">
        <f>F384+((F366-F384)/18)*2</f>
        <v>0.48033333333333333</v>
      </c>
      <c r="H382">
        <f t="shared" si="139"/>
        <v>0</v>
      </c>
      <c r="I382">
        <f t="shared" si="139"/>
        <v>0</v>
      </c>
      <c r="J382">
        <f t="shared" si="142"/>
        <v>0</v>
      </c>
      <c r="K382">
        <f t="shared" si="143"/>
        <v>0</v>
      </c>
      <c r="L382">
        <f t="shared" si="144"/>
        <v>0</v>
      </c>
      <c r="M382">
        <f t="shared" si="145"/>
        <v>0</v>
      </c>
      <c r="N382">
        <f t="shared" si="146"/>
        <v>0</v>
      </c>
      <c r="O382">
        <f t="shared" si="147"/>
        <v>0</v>
      </c>
      <c r="P382">
        <f t="shared" si="148"/>
        <v>0</v>
      </c>
      <c r="R382">
        <f t="shared" si="148"/>
        <v>0</v>
      </c>
      <c r="S382">
        <f t="shared" si="131"/>
        <v>0</v>
      </c>
      <c r="T382">
        <f t="shared" si="132"/>
        <v>0</v>
      </c>
      <c r="U382">
        <f t="shared" si="133"/>
        <v>0</v>
      </c>
      <c r="V382">
        <f t="shared" si="134"/>
        <v>0</v>
      </c>
      <c r="W382">
        <f t="shared" si="135"/>
        <v>0</v>
      </c>
      <c r="X382">
        <f t="shared" si="136"/>
        <v>0</v>
      </c>
      <c r="Y382">
        <f t="shared" si="137"/>
        <v>0</v>
      </c>
      <c r="Z382">
        <f t="shared" si="138"/>
        <v>0</v>
      </c>
    </row>
    <row r="383" spans="2:26" ht="12.75">
      <c r="B383" s="18">
        <f t="shared" si="151"/>
        <v>2700</v>
      </c>
      <c r="C383" s="19">
        <f>C384+((C366-C384)/18)*1</f>
        <v>0.9898888888888889</v>
      </c>
      <c r="E383" s="18">
        <f t="shared" si="152"/>
        <v>2700</v>
      </c>
      <c r="F383" s="19">
        <f>F384+((F366-F384)/18)*1</f>
        <v>0.47716666666666663</v>
      </c>
      <c r="H383">
        <f t="shared" si="139"/>
        <v>0</v>
      </c>
      <c r="I383">
        <f t="shared" si="139"/>
        <v>0</v>
      </c>
      <c r="J383">
        <f t="shared" si="142"/>
        <v>0</v>
      </c>
      <c r="K383">
        <f t="shared" si="143"/>
        <v>0</v>
      </c>
      <c r="L383">
        <f t="shared" si="144"/>
        <v>0</v>
      </c>
      <c r="M383">
        <f t="shared" si="145"/>
        <v>0</v>
      </c>
      <c r="N383">
        <f t="shared" si="146"/>
        <v>0</v>
      </c>
      <c r="O383">
        <f t="shared" si="147"/>
        <v>0</v>
      </c>
      <c r="P383">
        <f t="shared" si="148"/>
        <v>0</v>
      </c>
      <c r="R383">
        <f t="shared" si="148"/>
        <v>0</v>
      </c>
      <c r="S383">
        <f t="shared" si="131"/>
        <v>0</v>
      </c>
      <c r="T383">
        <f t="shared" si="132"/>
        <v>0</v>
      </c>
      <c r="U383">
        <f t="shared" si="133"/>
        <v>0</v>
      </c>
      <c r="V383">
        <f t="shared" si="134"/>
        <v>0</v>
      </c>
      <c r="W383">
        <f t="shared" si="135"/>
        <v>0</v>
      </c>
      <c r="X383">
        <f t="shared" si="136"/>
        <v>0</v>
      </c>
      <c r="Y383">
        <f t="shared" si="137"/>
        <v>0</v>
      </c>
      <c r="Z383">
        <f t="shared" si="138"/>
        <v>0</v>
      </c>
    </row>
    <row r="384" spans="2:26" ht="12.75">
      <c r="B384" s="18">
        <f>B294*10</f>
        <v>2800.0000000000005</v>
      </c>
      <c r="C384" s="19">
        <v>0.986</v>
      </c>
      <c r="E384" s="18">
        <f>E294*10</f>
        <v>2800.0000000000005</v>
      </c>
      <c r="F384" s="19">
        <v>0.474</v>
      </c>
      <c r="H384">
        <f t="shared" si="139"/>
        <v>0</v>
      </c>
      <c r="I384">
        <f t="shared" si="139"/>
        <v>0</v>
      </c>
      <c r="J384">
        <f t="shared" si="142"/>
        <v>0</v>
      </c>
      <c r="K384">
        <f t="shared" si="143"/>
        <v>0</v>
      </c>
      <c r="L384">
        <f t="shared" si="144"/>
        <v>0</v>
      </c>
      <c r="M384">
        <f t="shared" si="145"/>
        <v>0</v>
      </c>
      <c r="N384">
        <f t="shared" si="146"/>
        <v>0</v>
      </c>
      <c r="O384">
        <f t="shared" si="147"/>
        <v>0</v>
      </c>
      <c r="P384">
        <f t="shared" si="148"/>
        <v>0</v>
      </c>
      <c r="R384">
        <f t="shared" si="148"/>
        <v>0</v>
      </c>
      <c r="S384">
        <f t="shared" si="131"/>
        <v>0</v>
      </c>
      <c r="T384">
        <f t="shared" si="132"/>
        <v>0</v>
      </c>
      <c r="U384">
        <f t="shared" si="133"/>
        <v>0</v>
      </c>
      <c r="V384">
        <f t="shared" si="134"/>
        <v>0</v>
      </c>
      <c r="W384">
        <f t="shared" si="135"/>
        <v>0</v>
      </c>
      <c r="X384">
        <f t="shared" si="136"/>
        <v>0</v>
      </c>
      <c r="Y384">
        <f t="shared" si="137"/>
        <v>0</v>
      </c>
      <c r="Z384">
        <f t="shared" si="138"/>
        <v>0</v>
      </c>
    </row>
    <row r="385" spans="2:26" ht="12.75">
      <c r="B385" s="18">
        <f aca="true" t="shared" si="153" ref="B385:B401">B384+100</f>
        <v>2900.0000000000005</v>
      </c>
      <c r="C385" s="19">
        <f>C402+((C384-C402)/18)*17</f>
        <v>0.9942222222222222</v>
      </c>
      <c r="E385" s="18">
        <f aca="true" t="shared" si="154" ref="E385:E401">E384+100</f>
        <v>2900.0000000000005</v>
      </c>
      <c r="F385" s="19">
        <f>F402+((F384-F402)/18)*17</f>
        <v>0.4708333333333333</v>
      </c>
      <c r="H385">
        <f t="shared" si="139"/>
        <v>0</v>
      </c>
      <c r="I385">
        <f t="shared" si="139"/>
        <v>0</v>
      </c>
      <c r="J385">
        <f t="shared" si="142"/>
        <v>0</v>
      </c>
      <c r="K385">
        <f t="shared" si="143"/>
        <v>0</v>
      </c>
      <c r="L385">
        <f t="shared" si="144"/>
        <v>0</v>
      </c>
      <c r="M385">
        <f t="shared" si="145"/>
        <v>0</v>
      </c>
      <c r="N385">
        <f t="shared" si="146"/>
        <v>0</v>
      </c>
      <c r="O385">
        <f t="shared" si="147"/>
        <v>0</v>
      </c>
      <c r="P385">
        <f t="shared" si="148"/>
        <v>0</v>
      </c>
      <c r="R385">
        <f t="shared" si="148"/>
        <v>0</v>
      </c>
      <c r="S385">
        <f t="shared" si="131"/>
        <v>0</v>
      </c>
      <c r="T385">
        <f t="shared" si="132"/>
        <v>0</v>
      </c>
      <c r="U385">
        <f t="shared" si="133"/>
        <v>0</v>
      </c>
      <c r="V385">
        <f t="shared" si="134"/>
        <v>0</v>
      </c>
      <c r="W385">
        <f t="shared" si="135"/>
        <v>0</v>
      </c>
      <c r="X385">
        <f t="shared" si="136"/>
        <v>0</v>
      </c>
      <c r="Y385">
        <f t="shared" si="137"/>
        <v>0</v>
      </c>
      <c r="Z385">
        <f t="shared" si="138"/>
        <v>0</v>
      </c>
    </row>
    <row r="386" spans="2:26" ht="12.75">
      <c r="B386" s="18">
        <f t="shared" si="153"/>
        <v>3000.0000000000005</v>
      </c>
      <c r="C386" s="19">
        <f>C402+((C384-C402)/18)*16</f>
        <v>1.0024444444444445</v>
      </c>
      <c r="E386" s="18">
        <f t="shared" si="154"/>
        <v>3000.0000000000005</v>
      </c>
      <c r="F386" s="19">
        <f>F402+((F384-F402)/18)*16</f>
        <v>0.4676666666666667</v>
      </c>
      <c r="H386">
        <f t="shared" si="139"/>
        <v>0</v>
      </c>
      <c r="I386">
        <f t="shared" si="139"/>
        <v>0</v>
      </c>
      <c r="J386">
        <f t="shared" si="142"/>
        <v>0</v>
      </c>
      <c r="K386">
        <f t="shared" si="143"/>
        <v>0</v>
      </c>
      <c r="L386">
        <f t="shared" si="144"/>
        <v>0</v>
      </c>
      <c r="M386">
        <f t="shared" si="145"/>
        <v>0</v>
      </c>
      <c r="N386">
        <f t="shared" si="146"/>
        <v>0</v>
      </c>
      <c r="O386">
        <f t="shared" si="147"/>
        <v>0</v>
      </c>
      <c r="P386">
        <f t="shared" si="148"/>
        <v>0</v>
      </c>
      <c r="R386">
        <f t="shared" si="148"/>
        <v>0</v>
      </c>
      <c r="S386">
        <f t="shared" si="131"/>
        <v>0</v>
      </c>
      <c r="T386">
        <f t="shared" si="132"/>
        <v>0</v>
      </c>
      <c r="U386">
        <f t="shared" si="133"/>
        <v>0</v>
      </c>
      <c r="V386">
        <f t="shared" si="134"/>
        <v>0</v>
      </c>
      <c r="W386">
        <f t="shared" si="135"/>
        <v>0</v>
      </c>
      <c r="X386">
        <f t="shared" si="136"/>
        <v>0</v>
      </c>
      <c r="Y386">
        <f t="shared" si="137"/>
        <v>0</v>
      </c>
      <c r="Z386">
        <f t="shared" si="138"/>
        <v>0</v>
      </c>
    </row>
    <row r="387" spans="2:26" ht="12.75">
      <c r="B387" s="18">
        <f t="shared" si="153"/>
        <v>3100.0000000000005</v>
      </c>
      <c r="C387" s="19">
        <f>C402+((C384-C402)/18)*15</f>
        <v>1.0106666666666666</v>
      </c>
      <c r="E387" s="18">
        <f t="shared" si="154"/>
        <v>3100.0000000000005</v>
      </c>
      <c r="F387" s="19">
        <f>F402+((F384-F402)/18)*15</f>
        <v>0.46449999999999997</v>
      </c>
      <c r="H387">
        <f t="shared" si="139"/>
        <v>0</v>
      </c>
      <c r="I387">
        <f t="shared" si="139"/>
        <v>0</v>
      </c>
      <c r="J387">
        <f t="shared" si="142"/>
        <v>0</v>
      </c>
      <c r="K387">
        <f t="shared" si="143"/>
        <v>0</v>
      </c>
      <c r="L387">
        <f t="shared" si="144"/>
        <v>0</v>
      </c>
      <c r="M387">
        <f t="shared" si="145"/>
        <v>0</v>
      </c>
      <c r="N387">
        <f t="shared" si="146"/>
        <v>0</v>
      </c>
      <c r="O387">
        <f t="shared" si="147"/>
        <v>0</v>
      </c>
      <c r="P387">
        <f t="shared" si="148"/>
        <v>0</v>
      </c>
      <c r="R387">
        <f t="shared" si="148"/>
        <v>0</v>
      </c>
      <c r="S387">
        <f t="shared" si="131"/>
        <v>0</v>
      </c>
      <c r="T387">
        <f t="shared" si="132"/>
        <v>0</v>
      </c>
      <c r="U387">
        <f t="shared" si="133"/>
        <v>0</v>
      </c>
      <c r="V387">
        <f t="shared" si="134"/>
        <v>0</v>
      </c>
      <c r="W387">
        <f t="shared" si="135"/>
        <v>0</v>
      </c>
      <c r="X387">
        <f t="shared" si="136"/>
        <v>0</v>
      </c>
      <c r="Y387">
        <f t="shared" si="137"/>
        <v>0</v>
      </c>
      <c r="Z387">
        <f t="shared" si="138"/>
        <v>0</v>
      </c>
    </row>
    <row r="388" spans="2:26" ht="12.75">
      <c r="B388" s="18">
        <f t="shared" si="153"/>
        <v>3200.0000000000005</v>
      </c>
      <c r="C388" s="19">
        <f>C402+((C384-C402)/18)*14</f>
        <v>1.0188888888888887</v>
      </c>
      <c r="E388" s="18">
        <f t="shared" si="154"/>
        <v>3200.0000000000005</v>
      </c>
      <c r="F388" s="19">
        <f>F402+((F384-F402)/18)*14</f>
        <v>0.4613333333333333</v>
      </c>
      <c r="H388">
        <f t="shared" si="139"/>
        <v>0</v>
      </c>
      <c r="I388">
        <f t="shared" si="139"/>
        <v>0</v>
      </c>
      <c r="J388">
        <f t="shared" si="142"/>
        <v>0</v>
      </c>
      <c r="K388">
        <f t="shared" si="143"/>
        <v>0</v>
      </c>
      <c r="L388">
        <f t="shared" si="144"/>
        <v>0</v>
      </c>
      <c r="M388">
        <f t="shared" si="145"/>
        <v>0</v>
      </c>
      <c r="N388">
        <f t="shared" si="146"/>
        <v>0</v>
      </c>
      <c r="O388">
        <f t="shared" si="147"/>
        <v>0</v>
      </c>
      <c r="P388">
        <f t="shared" si="148"/>
        <v>0</v>
      </c>
      <c r="R388">
        <f t="shared" si="148"/>
        <v>0</v>
      </c>
      <c r="S388">
        <f t="shared" si="131"/>
        <v>0</v>
      </c>
      <c r="T388">
        <f t="shared" si="132"/>
        <v>0</v>
      </c>
      <c r="U388">
        <f t="shared" si="133"/>
        <v>0</v>
      </c>
      <c r="V388">
        <f t="shared" si="134"/>
        <v>0</v>
      </c>
      <c r="W388">
        <f t="shared" si="135"/>
        <v>0</v>
      </c>
      <c r="X388">
        <f t="shared" si="136"/>
        <v>0</v>
      </c>
      <c r="Y388">
        <f t="shared" si="137"/>
        <v>0</v>
      </c>
      <c r="Z388">
        <f t="shared" si="138"/>
        <v>0</v>
      </c>
    </row>
    <row r="389" spans="2:26" ht="12.75">
      <c r="B389" s="18">
        <f t="shared" si="153"/>
        <v>3300.0000000000005</v>
      </c>
      <c r="C389" s="19">
        <f>C402+((C384-C402)/18)*13</f>
        <v>1.027111111111111</v>
      </c>
      <c r="E389" s="18">
        <f t="shared" si="154"/>
        <v>3300.0000000000005</v>
      </c>
      <c r="F389" s="19">
        <f>F402+((F384-F402)/18)*13</f>
        <v>0.45816666666666667</v>
      </c>
      <c r="H389">
        <f t="shared" si="139"/>
        <v>0</v>
      </c>
      <c r="I389">
        <f t="shared" si="139"/>
        <v>0</v>
      </c>
      <c r="J389">
        <f t="shared" si="142"/>
        <v>0</v>
      </c>
      <c r="K389">
        <f t="shared" si="143"/>
        <v>0</v>
      </c>
      <c r="L389">
        <f t="shared" si="144"/>
        <v>0</v>
      </c>
      <c r="M389">
        <f t="shared" si="145"/>
        <v>0</v>
      </c>
      <c r="N389">
        <f t="shared" si="146"/>
        <v>0</v>
      </c>
      <c r="O389">
        <f t="shared" si="147"/>
        <v>0</v>
      </c>
      <c r="P389">
        <f t="shared" si="148"/>
        <v>0</v>
      </c>
      <c r="R389">
        <f t="shared" si="148"/>
        <v>0</v>
      </c>
      <c r="S389">
        <f t="shared" si="131"/>
        <v>0</v>
      </c>
      <c r="T389">
        <f t="shared" si="132"/>
        <v>0</v>
      </c>
      <c r="U389">
        <f t="shared" si="133"/>
        <v>0</v>
      </c>
      <c r="V389">
        <f t="shared" si="134"/>
        <v>0</v>
      </c>
      <c r="W389">
        <f t="shared" si="135"/>
        <v>0</v>
      </c>
      <c r="X389">
        <f t="shared" si="136"/>
        <v>0</v>
      </c>
      <c r="Y389">
        <f t="shared" si="137"/>
        <v>0</v>
      </c>
      <c r="Z389">
        <f t="shared" si="138"/>
        <v>0</v>
      </c>
    </row>
    <row r="390" spans="2:26" ht="12.75">
      <c r="B390" s="18">
        <f t="shared" si="153"/>
        <v>3400.0000000000005</v>
      </c>
      <c r="C390" s="19">
        <f>C402+((C384-C402)/18)*12</f>
        <v>1.0353333333333332</v>
      </c>
      <c r="E390" s="18">
        <f t="shared" si="154"/>
        <v>3400.0000000000005</v>
      </c>
      <c r="F390" s="19">
        <f>F402+((F384-F402)/18)*12</f>
        <v>0.45499999999999996</v>
      </c>
      <c r="H390">
        <f t="shared" si="139"/>
        <v>0</v>
      </c>
      <c r="I390">
        <f t="shared" si="139"/>
        <v>0</v>
      </c>
      <c r="J390">
        <f t="shared" si="142"/>
        <v>0</v>
      </c>
      <c r="K390">
        <f t="shared" si="143"/>
        <v>0</v>
      </c>
      <c r="L390">
        <f t="shared" si="144"/>
        <v>0</v>
      </c>
      <c r="M390">
        <f t="shared" si="145"/>
        <v>0</v>
      </c>
      <c r="N390">
        <f t="shared" si="146"/>
        <v>0</v>
      </c>
      <c r="O390">
        <f t="shared" si="147"/>
        <v>0</v>
      </c>
      <c r="P390">
        <f t="shared" si="148"/>
        <v>0</v>
      </c>
      <c r="R390">
        <f t="shared" si="148"/>
        <v>0</v>
      </c>
      <c r="S390">
        <f aca="true" t="shared" si="155" ref="S390:S453">IF(AND(S$4&gt;=$E390,S$4&lt;$E391),$F390,0)</f>
        <v>0</v>
      </c>
      <c r="T390">
        <f aca="true" t="shared" si="156" ref="T390:T453">IF(AND(T$4&gt;=$E390,T$4&lt;$E391),$F390,0)</f>
        <v>0</v>
      </c>
      <c r="U390">
        <f aca="true" t="shared" si="157" ref="U390:U453">IF(AND(U$4&gt;=$E390,U$4&lt;$E391),$F390,0)</f>
        <v>0</v>
      </c>
      <c r="V390">
        <f aca="true" t="shared" si="158" ref="V390:V453">IF(AND(V$4&gt;=$E390,V$4&lt;$E391),$F390,0)</f>
        <v>0</v>
      </c>
      <c r="W390">
        <f aca="true" t="shared" si="159" ref="W390:W453">IF(AND(W$4&gt;=$E390,W$4&lt;$E391),$F390,0)</f>
        <v>0</v>
      </c>
      <c r="X390">
        <f aca="true" t="shared" si="160" ref="X390:X453">IF(AND(X$4&gt;=$E390,X$4&lt;$E391),$F390,0)</f>
        <v>0</v>
      </c>
      <c r="Y390">
        <f aca="true" t="shared" si="161" ref="Y390:Y453">IF(AND(Y$4&gt;=$E390,Y$4&lt;$E391),$F390,0)</f>
        <v>0</v>
      </c>
      <c r="Z390">
        <f aca="true" t="shared" si="162" ref="Z390:Z453">IF(AND(Z$4&gt;=$E390,Z$4&lt;$E391),$F390,0)</f>
        <v>0</v>
      </c>
    </row>
    <row r="391" spans="2:26" ht="12.75">
      <c r="B391" s="18">
        <f t="shared" si="153"/>
        <v>3500.0000000000005</v>
      </c>
      <c r="C391" s="19">
        <f>C402+((C384-C402)/18)*11</f>
        <v>1.0435555555555556</v>
      </c>
      <c r="E391" s="18">
        <f t="shared" si="154"/>
        <v>3500.0000000000005</v>
      </c>
      <c r="F391" s="19">
        <f>F402+((F384-F402)/18)*11</f>
        <v>0.4518333333333333</v>
      </c>
      <c r="H391">
        <f aca="true" t="shared" si="163" ref="H391:I454">IF(AND(H$4&gt;=$E391,H$4&lt;$E392),$F391,0)</f>
        <v>0</v>
      </c>
      <c r="I391">
        <f t="shared" si="163"/>
        <v>0</v>
      </c>
      <c r="J391">
        <f t="shared" si="142"/>
        <v>0</v>
      </c>
      <c r="K391">
        <f t="shared" si="143"/>
        <v>0</v>
      </c>
      <c r="L391">
        <f t="shared" si="144"/>
        <v>0</v>
      </c>
      <c r="M391">
        <f t="shared" si="145"/>
        <v>0</v>
      </c>
      <c r="N391">
        <f t="shared" si="146"/>
        <v>0</v>
      </c>
      <c r="O391">
        <f t="shared" si="147"/>
        <v>0</v>
      </c>
      <c r="P391">
        <f t="shared" si="148"/>
        <v>0</v>
      </c>
      <c r="R391">
        <f t="shared" si="148"/>
        <v>0</v>
      </c>
      <c r="S391">
        <f t="shared" si="155"/>
        <v>0</v>
      </c>
      <c r="T391">
        <f t="shared" si="156"/>
        <v>0</v>
      </c>
      <c r="U391">
        <f t="shared" si="157"/>
        <v>0</v>
      </c>
      <c r="V391">
        <f t="shared" si="158"/>
        <v>0</v>
      </c>
      <c r="W391">
        <f t="shared" si="159"/>
        <v>0</v>
      </c>
      <c r="X391">
        <f t="shared" si="160"/>
        <v>0</v>
      </c>
      <c r="Y391">
        <f t="shared" si="161"/>
        <v>0</v>
      </c>
      <c r="Z391">
        <f t="shared" si="162"/>
        <v>0</v>
      </c>
    </row>
    <row r="392" spans="2:26" ht="12.75">
      <c r="B392" s="18">
        <f t="shared" si="153"/>
        <v>3600.0000000000005</v>
      </c>
      <c r="C392" s="19">
        <f>C402+((C384-C402)/18)*10</f>
        <v>1.0517777777777777</v>
      </c>
      <c r="E392" s="18">
        <f t="shared" si="154"/>
        <v>3600.0000000000005</v>
      </c>
      <c r="F392" s="19">
        <f>F402+((F384-F402)/18)*10</f>
        <v>0.44866666666666666</v>
      </c>
      <c r="H392">
        <f t="shared" si="163"/>
        <v>0</v>
      </c>
      <c r="I392">
        <f t="shared" si="163"/>
        <v>0</v>
      </c>
      <c r="J392">
        <f t="shared" si="142"/>
        <v>0</v>
      </c>
      <c r="K392">
        <f t="shared" si="143"/>
        <v>0</v>
      </c>
      <c r="L392">
        <f t="shared" si="144"/>
        <v>0</v>
      </c>
      <c r="M392">
        <f t="shared" si="145"/>
        <v>0</v>
      </c>
      <c r="N392">
        <f t="shared" si="146"/>
        <v>0</v>
      </c>
      <c r="O392">
        <f t="shared" si="147"/>
        <v>0</v>
      </c>
      <c r="P392">
        <f t="shared" si="148"/>
        <v>0</v>
      </c>
      <c r="R392">
        <f t="shared" si="148"/>
        <v>0</v>
      </c>
      <c r="S392">
        <f t="shared" si="155"/>
        <v>0</v>
      </c>
      <c r="T392">
        <f t="shared" si="156"/>
        <v>0</v>
      </c>
      <c r="U392">
        <f t="shared" si="157"/>
        <v>0</v>
      </c>
      <c r="V392">
        <f t="shared" si="158"/>
        <v>0</v>
      </c>
      <c r="W392">
        <f t="shared" si="159"/>
        <v>0</v>
      </c>
      <c r="X392">
        <f t="shared" si="160"/>
        <v>0</v>
      </c>
      <c r="Y392">
        <f t="shared" si="161"/>
        <v>0</v>
      </c>
      <c r="Z392">
        <f t="shared" si="162"/>
        <v>0</v>
      </c>
    </row>
    <row r="393" spans="2:26" ht="12.75">
      <c r="B393" s="18">
        <f t="shared" si="153"/>
        <v>3700.0000000000005</v>
      </c>
      <c r="C393" s="19">
        <f>C402+((C384-C402)/18)*9</f>
        <v>1.06</v>
      </c>
      <c r="E393" s="18">
        <f t="shared" si="154"/>
        <v>3700.0000000000005</v>
      </c>
      <c r="F393" s="19">
        <f>F402+((F384-F402)/18)*9</f>
        <v>0.4455</v>
      </c>
      <c r="H393">
        <f t="shared" si="163"/>
        <v>0</v>
      </c>
      <c r="I393">
        <f t="shared" si="163"/>
        <v>0</v>
      </c>
      <c r="J393">
        <f t="shared" si="142"/>
        <v>0</v>
      </c>
      <c r="K393">
        <f t="shared" si="143"/>
        <v>0</v>
      </c>
      <c r="L393">
        <f t="shared" si="144"/>
        <v>0</v>
      </c>
      <c r="M393">
        <f t="shared" si="145"/>
        <v>0</v>
      </c>
      <c r="N393">
        <f t="shared" si="146"/>
        <v>0</v>
      </c>
      <c r="O393">
        <f t="shared" si="147"/>
        <v>0</v>
      </c>
      <c r="P393">
        <f t="shared" si="148"/>
        <v>0</v>
      </c>
      <c r="R393">
        <f t="shared" si="148"/>
        <v>0</v>
      </c>
      <c r="S393">
        <f t="shared" si="155"/>
        <v>0</v>
      </c>
      <c r="T393">
        <f t="shared" si="156"/>
        <v>0</v>
      </c>
      <c r="U393">
        <f t="shared" si="157"/>
        <v>0</v>
      </c>
      <c r="V393">
        <f t="shared" si="158"/>
        <v>0</v>
      </c>
      <c r="W393">
        <f t="shared" si="159"/>
        <v>0</v>
      </c>
      <c r="X393">
        <f t="shared" si="160"/>
        <v>0</v>
      </c>
      <c r="Y393">
        <f t="shared" si="161"/>
        <v>0</v>
      </c>
      <c r="Z393">
        <f t="shared" si="162"/>
        <v>0</v>
      </c>
    </row>
    <row r="394" spans="2:26" ht="12.75">
      <c r="B394" s="18">
        <f t="shared" si="153"/>
        <v>3800.0000000000005</v>
      </c>
      <c r="C394" s="19">
        <f>C402+((C384-C402)/18)*8</f>
        <v>1.0682222222222222</v>
      </c>
      <c r="E394" s="18">
        <f t="shared" si="154"/>
        <v>3800.0000000000005</v>
      </c>
      <c r="F394" s="19">
        <f>F402+((F384-F402)/18)*8</f>
        <v>0.4423333333333333</v>
      </c>
      <c r="H394">
        <f t="shared" si="163"/>
        <v>0</v>
      </c>
      <c r="I394">
        <f t="shared" si="163"/>
        <v>0</v>
      </c>
      <c r="J394">
        <f t="shared" si="142"/>
        <v>0</v>
      </c>
      <c r="K394">
        <f t="shared" si="143"/>
        <v>0</v>
      </c>
      <c r="L394">
        <f t="shared" si="144"/>
        <v>0</v>
      </c>
      <c r="M394">
        <f t="shared" si="145"/>
        <v>0</v>
      </c>
      <c r="N394">
        <f t="shared" si="146"/>
        <v>0</v>
      </c>
      <c r="O394">
        <f t="shared" si="147"/>
        <v>0</v>
      </c>
      <c r="P394">
        <f t="shared" si="148"/>
        <v>0</v>
      </c>
      <c r="R394">
        <f t="shared" si="148"/>
        <v>0</v>
      </c>
      <c r="S394">
        <f t="shared" si="155"/>
        <v>0</v>
      </c>
      <c r="T394">
        <f t="shared" si="156"/>
        <v>0</v>
      </c>
      <c r="U394">
        <f t="shared" si="157"/>
        <v>0</v>
      </c>
      <c r="V394">
        <f t="shared" si="158"/>
        <v>0</v>
      </c>
      <c r="W394">
        <f t="shared" si="159"/>
        <v>0</v>
      </c>
      <c r="X394">
        <f t="shared" si="160"/>
        <v>0</v>
      </c>
      <c r="Y394">
        <f t="shared" si="161"/>
        <v>0</v>
      </c>
      <c r="Z394">
        <f t="shared" si="162"/>
        <v>0</v>
      </c>
    </row>
    <row r="395" spans="2:26" ht="12.75">
      <c r="B395" s="18">
        <f t="shared" si="153"/>
        <v>3900.0000000000005</v>
      </c>
      <c r="C395" s="19">
        <f>C402+((C384-C402)/18)*7</f>
        <v>1.0764444444444443</v>
      </c>
      <c r="E395" s="18">
        <f t="shared" si="154"/>
        <v>3900.0000000000005</v>
      </c>
      <c r="F395" s="19">
        <f>F402+((F384-F402)/18)*7</f>
        <v>0.43916666666666665</v>
      </c>
      <c r="H395">
        <f t="shared" si="163"/>
        <v>0</v>
      </c>
      <c r="I395">
        <f t="shared" si="163"/>
        <v>0</v>
      </c>
      <c r="J395">
        <f t="shared" si="142"/>
        <v>0</v>
      </c>
      <c r="K395">
        <f t="shared" si="143"/>
        <v>0</v>
      </c>
      <c r="L395">
        <f t="shared" si="144"/>
        <v>0</v>
      </c>
      <c r="M395">
        <f t="shared" si="145"/>
        <v>0</v>
      </c>
      <c r="N395">
        <f t="shared" si="146"/>
        <v>0</v>
      </c>
      <c r="O395">
        <f t="shared" si="147"/>
        <v>0</v>
      </c>
      <c r="P395">
        <f t="shared" si="148"/>
        <v>0</v>
      </c>
      <c r="R395">
        <f t="shared" si="148"/>
        <v>0</v>
      </c>
      <c r="S395">
        <f t="shared" si="155"/>
        <v>0</v>
      </c>
      <c r="T395">
        <f t="shared" si="156"/>
        <v>0</v>
      </c>
      <c r="U395">
        <f t="shared" si="157"/>
        <v>0</v>
      </c>
      <c r="V395">
        <f t="shared" si="158"/>
        <v>0</v>
      </c>
      <c r="W395">
        <f t="shared" si="159"/>
        <v>0</v>
      </c>
      <c r="X395">
        <f t="shared" si="160"/>
        <v>0</v>
      </c>
      <c r="Y395">
        <f t="shared" si="161"/>
        <v>0</v>
      </c>
      <c r="Z395">
        <f t="shared" si="162"/>
        <v>0</v>
      </c>
    </row>
    <row r="396" spans="2:26" ht="12.75">
      <c r="B396" s="18">
        <f t="shared" si="153"/>
        <v>4000.0000000000005</v>
      </c>
      <c r="C396" s="19">
        <f>C402+((C384-C402)/18)*6</f>
        <v>1.0846666666666667</v>
      </c>
      <c r="E396" s="18">
        <f t="shared" si="154"/>
        <v>4000.0000000000005</v>
      </c>
      <c r="F396" s="19">
        <f>F402+((F384-F402)/18)*6</f>
        <v>0.436</v>
      </c>
      <c r="H396">
        <f t="shared" si="163"/>
        <v>0</v>
      </c>
      <c r="I396">
        <f t="shared" si="163"/>
        <v>0</v>
      </c>
      <c r="J396">
        <f t="shared" si="142"/>
        <v>0</v>
      </c>
      <c r="K396">
        <f t="shared" si="143"/>
        <v>0</v>
      </c>
      <c r="L396">
        <f t="shared" si="144"/>
        <v>0</v>
      </c>
      <c r="M396">
        <f t="shared" si="145"/>
        <v>0</v>
      </c>
      <c r="N396">
        <f t="shared" si="146"/>
        <v>0</v>
      </c>
      <c r="O396">
        <f t="shared" si="147"/>
        <v>0</v>
      </c>
      <c r="P396">
        <f t="shared" si="148"/>
        <v>0</v>
      </c>
      <c r="R396">
        <f t="shared" si="148"/>
        <v>0</v>
      </c>
      <c r="S396">
        <f t="shared" si="155"/>
        <v>0</v>
      </c>
      <c r="T396">
        <f t="shared" si="156"/>
        <v>0</v>
      </c>
      <c r="U396">
        <f t="shared" si="157"/>
        <v>0</v>
      </c>
      <c r="V396">
        <f t="shared" si="158"/>
        <v>0</v>
      </c>
      <c r="W396">
        <f t="shared" si="159"/>
        <v>0</v>
      </c>
      <c r="X396">
        <f t="shared" si="160"/>
        <v>0</v>
      </c>
      <c r="Y396">
        <f t="shared" si="161"/>
        <v>0</v>
      </c>
      <c r="Z396">
        <f t="shared" si="162"/>
        <v>0</v>
      </c>
    </row>
    <row r="397" spans="2:26" ht="12.75">
      <c r="B397" s="18">
        <f t="shared" si="153"/>
        <v>4100</v>
      </c>
      <c r="C397" s="19">
        <f>C402+((C384-C402)/18)*5</f>
        <v>1.0928888888888888</v>
      </c>
      <c r="E397" s="18">
        <f t="shared" si="154"/>
        <v>4100</v>
      </c>
      <c r="F397" s="19">
        <f>F402+((F384-F402)/18)*5</f>
        <v>0.4328333333333333</v>
      </c>
      <c r="H397">
        <f t="shared" si="163"/>
        <v>0</v>
      </c>
      <c r="I397">
        <f t="shared" si="163"/>
        <v>0</v>
      </c>
      <c r="J397">
        <f t="shared" si="142"/>
        <v>0</v>
      </c>
      <c r="K397">
        <f t="shared" si="143"/>
        <v>0</v>
      </c>
      <c r="L397">
        <f t="shared" si="144"/>
        <v>0</v>
      </c>
      <c r="M397">
        <f t="shared" si="145"/>
        <v>0</v>
      </c>
      <c r="N397">
        <f t="shared" si="146"/>
        <v>0</v>
      </c>
      <c r="O397">
        <f t="shared" si="147"/>
        <v>0</v>
      </c>
      <c r="P397">
        <f t="shared" si="148"/>
        <v>0</v>
      </c>
      <c r="R397">
        <f t="shared" si="148"/>
        <v>0</v>
      </c>
      <c r="S397">
        <f t="shared" si="155"/>
        <v>0</v>
      </c>
      <c r="T397">
        <f t="shared" si="156"/>
        <v>0</v>
      </c>
      <c r="U397">
        <f t="shared" si="157"/>
        <v>0</v>
      </c>
      <c r="V397">
        <f t="shared" si="158"/>
        <v>0</v>
      </c>
      <c r="W397">
        <f t="shared" si="159"/>
        <v>0</v>
      </c>
      <c r="X397">
        <f t="shared" si="160"/>
        <v>0</v>
      </c>
      <c r="Y397">
        <f t="shared" si="161"/>
        <v>0</v>
      </c>
      <c r="Z397">
        <f t="shared" si="162"/>
        <v>0</v>
      </c>
    </row>
    <row r="398" spans="2:26" ht="12.75">
      <c r="B398" s="18">
        <f t="shared" si="153"/>
        <v>4200</v>
      </c>
      <c r="C398" s="19">
        <f>C402+((C384-C402)/18)*4</f>
        <v>1.101111111111111</v>
      </c>
      <c r="E398" s="18">
        <f t="shared" si="154"/>
        <v>4200</v>
      </c>
      <c r="F398" s="19">
        <f>F402+((F384-F402)/18)*4</f>
        <v>0.42966666666666664</v>
      </c>
      <c r="H398">
        <f t="shared" si="163"/>
        <v>0</v>
      </c>
      <c r="I398">
        <f t="shared" si="163"/>
        <v>0</v>
      </c>
      <c r="J398">
        <f t="shared" si="142"/>
        <v>0</v>
      </c>
      <c r="K398">
        <f t="shared" si="143"/>
        <v>0</v>
      </c>
      <c r="L398">
        <f t="shared" si="144"/>
        <v>0</v>
      </c>
      <c r="M398">
        <f t="shared" si="145"/>
        <v>0</v>
      </c>
      <c r="N398">
        <f t="shared" si="146"/>
        <v>0</v>
      </c>
      <c r="O398">
        <f t="shared" si="147"/>
        <v>0</v>
      </c>
      <c r="P398">
        <f t="shared" si="148"/>
        <v>0</v>
      </c>
      <c r="R398">
        <f t="shared" si="148"/>
        <v>0</v>
      </c>
      <c r="S398">
        <f t="shared" si="155"/>
        <v>0</v>
      </c>
      <c r="T398">
        <f t="shared" si="156"/>
        <v>0</v>
      </c>
      <c r="U398">
        <f t="shared" si="157"/>
        <v>0</v>
      </c>
      <c r="V398">
        <f t="shared" si="158"/>
        <v>0</v>
      </c>
      <c r="W398">
        <f t="shared" si="159"/>
        <v>0</v>
      </c>
      <c r="X398">
        <f t="shared" si="160"/>
        <v>0</v>
      </c>
      <c r="Y398">
        <f t="shared" si="161"/>
        <v>0</v>
      </c>
      <c r="Z398">
        <f t="shared" si="162"/>
        <v>0</v>
      </c>
    </row>
    <row r="399" spans="2:26" ht="12.75">
      <c r="B399" s="18">
        <f t="shared" si="153"/>
        <v>4300</v>
      </c>
      <c r="C399" s="19">
        <f>C402+((C384-C402)/18)*3</f>
        <v>1.1093333333333333</v>
      </c>
      <c r="E399" s="18">
        <f t="shared" si="154"/>
        <v>4300</v>
      </c>
      <c r="F399" s="19">
        <f>F402+((F384-F402)/18)*3</f>
        <v>0.4265</v>
      </c>
      <c r="H399">
        <f t="shared" si="163"/>
        <v>0</v>
      </c>
      <c r="I399">
        <f t="shared" si="163"/>
        <v>0</v>
      </c>
      <c r="J399">
        <f t="shared" si="142"/>
        <v>0</v>
      </c>
      <c r="K399">
        <f t="shared" si="143"/>
        <v>0</v>
      </c>
      <c r="L399">
        <f t="shared" si="144"/>
        <v>0</v>
      </c>
      <c r="M399">
        <f t="shared" si="145"/>
        <v>0</v>
      </c>
      <c r="N399">
        <f t="shared" si="146"/>
        <v>0</v>
      </c>
      <c r="O399">
        <f t="shared" si="147"/>
        <v>0</v>
      </c>
      <c r="P399">
        <f t="shared" si="148"/>
        <v>0</v>
      </c>
      <c r="R399">
        <f t="shared" si="148"/>
        <v>0</v>
      </c>
      <c r="S399">
        <f t="shared" si="155"/>
        <v>0</v>
      </c>
      <c r="T399">
        <f t="shared" si="156"/>
        <v>0</v>
      </c>
      <c r="U399">
        <f t="shared" si="157"/>
        <v>0</v>
      </c>
      <c r="V399">
        <f t="shared" si="158"/>
        <v>0</v>
      </c>
      <c r="W399">
        <f t="shared" si="159"/>
        <v>0</v>
      </c>
      <c r="X399">
        <f t="shared" si="160"/>
        <v>0</v>
      </c>
      <c r="Y399">
        <f t="shared" si="161"/>
        <v>0</v>
      </c>
      <c r="Z399">
        <f t="shared" si="162"/>
        <v>0</v>
      </c>
    </row>
    <row r="400" spans="2:26" ht="12.75">
      <c r="B400" s="18">
        <f t="shared" si="153"/>
        <v>4400</v>
      </c>
      <c r="C400" s="19">
        <f>C402+((C384-C402)/18)*2</f>
        <v>1.1175555555555554</v>
      </c>
      <c r="E400" s="18">
        <f t="shared" si="154"/>
        <v>4400</v>
      </c>
      <c r="F400" s="19">
        <f>F402+((F384-F402)/18)*2</f>
        <v>0.42333333333333334</v>
      </c>
      <c r="H400">
        <f t="shared" si="163"/>
        <v>0</v>
      </c>
      <c r="I400">
        <f t="shared" si="163"/>
        <v>0</v>
      </c>
      <c r="J400">
        <f t="shared" si="142"/>
        <v>0</v>
      </c>
      <c r="K400">
        <f t="shared" si="143"/>
        <v>0</v>
      </c>
      <c r="L400">
        <f t="shared" si="144"/>
        <v>0</v>
      </c>
      <c r="M400">
        <f t="shared" si="145"/>
        <v>0</v>
      </c>
      <c r="N400">
        <f t="shared" si="146"/>
        <v>0</v>
      </c>
      <c r="O400">
        <f t="shared" si="147"/>
        <v>0</v>
      </c>
      <c r="P400">
        <f t="shared" si="148"/>
        <v>0</v>
      </c>
      <c r="R400">
        <f t="shared" si="148"/>
        <v>0</v>
      </c>
      <c r="S400">
        <f t="shared" si="155"/>
        <v>0</v>
      </c>
      <c r="T400">
        <f t="shared" si="156"/>
        <v>0</v>
      </c>
      <c r="U400">
        <f t="shared" si="157"/>
        <v>0</v>
      </c>
      <c r="V400">
        <f t="shared" si="158"/>
        <v>0</v>
      </c>
      <c r="W400">
        <f t="shared" si="159"/>
        <v>0</v>
      </c>
      <c r="X400">
        <f t="shared" si="160"/>
        <v>0</v>
      </c>
      <c r="Y400">
        <f t="shared" si="161"/>
        <v>0</v>
      </c>
      <c r="Z400">
        <f t="shared" si="162"/>
        <v>0</v>
      </c>
    </row>
    <row r="401" spans="2:26" ht="12.75">
      <c r="B401" s="18">
        <f t="shared" si="153"/>
        <v>4500</v>
      </c>
      <c r="C401" s="19">
        <f>C402+((C384-C402)/18)*1</f>
        <v>1.1257777777777778</v>
      </c>
      <c r="E401" s="18">
        <f t="shared" si="154"/>
        <v>4500</v>
      </c>
      <c r="F401" s="19">
        <f>F402+((F384-F402)/18)*1</f>
        <v>0.42016666666666663</v>
      </c>
      <c r="H401">
        <f t="shared" si="163"/>
        <v>0</v>
      </c>
      <c r="I401">
        <f t="shared" si="163"/>
        <v>0</v>
      </c>
      <c r="J401">
        <f t="shared" si="142"/>
        <v>0</v>
      </c>
      <c r="K401">
        <f t="shared" si="143"/>
        <v>0</v>
      </c>
      <c r="L401">
        <f t="shared" si="144"/>
        <v>0</v>
      </c>
      <c r="M401">
        <f t="shared" si="145"/>
        <v>0</v>
      </c>
      <c r="N401">
        <f t="shared" si="146"/>
        <v>0</v>
      </c>
      <c r="O401">
        <f t="shared" si="147"/>
        <v>0</v>
      </c>
      <c r="P401">
        <f t="shared" si="148"/>
        <v>0</v>
      </c>
      <c r="R401">
        <f t="shared" si="148"/>
        <v>0</v>
      </c>
      <c r="S401">
        <f t="shared" si="155"/>
        <v>0</v>
      </c>
      <c r="T401">
        <f t="shared" si="156"/>
        <v>0</v>
      </c>
      <c r="U401">
        <f t="shared" si="157"/>
        <v>0</v>
      </c>
      <c r="V401">
        <f t="shared" si="158"/>
        <v>0</v>
      </c>
      <c r="W401">
        <f t="shared" si="159"/>
        <v>0</v>
      </c>
      <c r="X401">
        <f t="shared" si="160"/>
        <v>0</v>
      </c>
      <c r="Y401">
        <f t="shared" si="161"/>
        <v>0</v>
      </c>
      <c r="Z401">
        <f t="shared" si="162"/>
        <v>0</v>
      </c>
    </row>
    <row r="402" spans="1:26" ht="12.75">
      <c r="A402" s="35"/>
      <c r="B402" s="18">
        <f>B312*10</f>
        <v>4600.000000000001</v>
      </c>
      <c r="C402" s="19">
        <v>1.134</v>
      </c>
      <c r="E402" s="18">
        <f>E312*10</f>
        <v>4600.000000000001</v>
      </c>
      <c r="F402" s="19">
        <v>0.417</v>
      </c>
      <c r="H402">
        <f t="shared" si="163"/>
        <v>0</v>
      </c>
      <c r="I402">
        <f t="shared" si="163"/>
        <v>0</v>
      </c>
      <c r="J402">
        <f t="shared" si="142"/>
        <v>0</v>
      </c>
      <c r="K402">
        <f t="shared" si="143"/>
        <v>0</v>
      </c>
      <c r="L402">
        <f t="shared" si="144"/>
        <v>0</v>
      </c>
      <c r="M402">
        <f t="shared" si="145"/>
        <v>0</v>
      </c>
      <c r="N402">
        <f t="shared" si="146"/>
        <v>0</v>
      </c>
      <c r="O402">
        <f t="shared" si="147"/>
        <v>0</v>
      </c>
      <c r="P402">
        <f t="shared" si="148"/>
        <v>0</v>
      </c>
      <c r="R402">
        <f t="shared" si="148"/>
        <v>0</v>
      </c>
      <c r="S402">
        <f t="shared" si="155"/>
        <v>0</v>
      </c>
      <c r="T402">
        <f t="shared" si="156"/>
        <v>0</v>
      </c>
      <c r="U402">
        <f t="shared" si="157"/>
        <v>0</v>
      </c>
      <c r="V402">
        <f t="shared" si="158"/>
        <v>0</v>
      </c>
      <c r="W402">
        <f t="shared" si="159"/>
        <v>0</v>
      </c>
      <c r="X402">
        <f t="shared" si="160"/>
        <v>0</v>
      </c>
      <c r="Y402">
        <f t="shared" si="161"/>
        <v>0</v>
      </c>
      <c r="Z402">
        <f t="shared" si="162"/>
        <v>0</v>
      </c>
    </row>
    <row r="403" spans="2:26" ht="12.75">
      <c r="B403" s="18">
        <f aca="true" t="shared" si="164" ref="B403:B419">B402+100</f>
        <v>4700.000000000001</v>
      </c>
      <c r="C403" s="19">
        <f>C420+((C402-C420)/18)*17</f>
        <v>1.141611111111111</v>
      </c>
      <c r="E403" s="18">
        <f aca="true" t="shared" si="165" ref="E403:E419">E402+100</f>
        <v>4700.000000000001</v>
      </c>
      <c r="F403" s="19">
        <f>F420+((F402-F420)/18)*17</f>
        <v>0.41694444444444445</v>
      </c>
      <c r="H403">
        <f t="shared" si="163"/>
        <v>0</v>
      </c>
      <c r="I403">
        <f t="shared" si="163"/>
        <v>0</v>
      </c>
      <c r="J403">
        <f t="shared" si="142"/>
        <v>0</v>
      </c>
      <c r="K403">
        <f t="shared" si="143"/>
        <v>0</v>
      </c>
      <c r="L403">
        <f t="shared" si="144"/>
        <v>0</v>
      </c>
      <c r="M403">
        <f t="shared" si="145"/>
        <v>0</v>
      </c>
      <c r="N403">
        <f t="shared" si="146"/>
        <v>0</v>
      </c>
      <c r="O403">
        <f t="shared" si="147"/>
        <v>0</v>
      </c>
      <c r="P403">
        <f t="shared" si="148"/>
        <v>0</v>
      </c>
      <c r="R403">
        <f t="shared" si="148"/>
        <v>0</v>
      </c>
      <c r="S403">
        <f t="shared" si="155"/>
        <v>0</v>
      </c>
      <c r="T403">
        <f t="shared" si="156"/>
        <v>0</v>
      </c>
      <c r="U403">
        <f t="shared" si="157"/>
        <v>0</v>
      </c>
      <c r="V403">
        <f t="shared" si="158"/>
        <v>0</v>
      </c>
      <c r="W403">
        <f t="shared" si="159"/>
        <v>0</v>
      </c>
      <c r="X403">
        <f t="shared" si="160"/>
        <v>0</v>
      </c>
      <c r="Y403">
        <f t="shared" si="161"/>
        <v>0</v>
      </c>
      <c r="Z403">
        <f t="shared" si="162"/>
        <v>0</v>
      </c>
    </row>
    <row r="404" spans="2:26" ht="12.75">
      <c r="B404" s="18">
        <f t="shared" si="164"/>
        <v>4800.000000000001</v>
      </c>
      <c r="C404" s="19">
        <f>C420+((C402-C420)/18)*16</f>
        <v>1.1492222222222221</v>
      </c>
      <c r="E404" s="18">
        <f t="shared" si="165"/>
        <v>4800.000000000001</v>
      </c>
      <c r="F404" s="19">
        <f>F420+((F402-F420)/18)*16</f>
        <v>0.41688888888888886</v>
      </c>
      <c r="H404">
        <f t="shared" si="163"/>
        <v>0</v>
      </c>
      <c r="I404">
        <f t="shared" si="163"/>
        <v>0</v>
      </c>
      <c r="J404">
        <f t="shared" si="142"/>
        <v>0</v>
      </c>
      <c r="K404">
        <f t="shared" si="143"/>
        <v>0</v>
      </c>
      <c r="L404">
        <f t="shared" si="144"/>
        <v>0</v>
      </c>
      <c r="M404">
        <f t="shared" si="145"/>
        <v>0</v>
      </c>
      <c r="N404">
        <f t="shared" si="146"/>
        <v>0</v>
      </c>
      <c r="O404">
        <f t="shared" si="147"/>
        <v>0</v>
      </c>
      <c r="P404">
        <f t="shared" si="148"/>
        <v>0</v>
      </c>
      <c r="R404">
        <f t="shared" si="148"/>
        <v>0</v>
      </c>
      <c r="S404">
        <f t="shared" si="155"/>
        <v>0</v>
      </c>
      <c r="T404">
        <f t="shared" si="156"/>
        <v>0</v>
      </c>
      <c r="U404">
        <f t="shared" si="157"/>
        <v>0</v>
      </c>
      <c r="V404">
        <f t="shared" si="158"/>
        <v>0</v>
      </c>
      <c r="W404">
        <f t="shared" si="159"/>
        <v>0</v>
      </c>
      <c r="X404">
        <f t="shared" si="160"/>
        <v>0</v>
      </c>
      <c r="Y404">
        <f t="shared" si="161"/>
        <v>0</v>
      </c>
      <c r="Z404">
        <f t="shared" si="162"/>
        <v>0</v>
      </c>
    </row>
    <row r="405" spans="2:26" ht="12.75">
      <c r="B405" s="18">
        <f t="shared" si="164"/>
        <v>4900.000000000001</v>
      </c>
      <c r="C405" s="19">
        <f>C420+((C402-C420)/18)*15</f>
        <v>1.1568333333333332</v>
      </c>
      <c r="E405" s="18">
        <f t="shared" si="165"/>
        <v>4900.000000000001</v>
      </c>
      <c r="F405" s="19">
        <f>F420+((F402-F420)/18)*15</f>
        <v>0.41683333333333333</v>
      </c>
      <c r="H405">
        <f t="shared" si="163"/>
        <v>0</v>
      </c>
      <c r="I405">
        <f t="shared" si="163"/>
        <v>0</v>
      </c>
      <c r="J405">
        <f t="shared" si="142"/>
        <v>0</v>
      </c>
      <c r="K405">
        <f t="shared" si="143"/>
        <v>0</v>
      </c>
      <c r="L405">
        <f t="shared" si="144"/>
        <v>0</v>
      </c>
      <c r="M405">
        <f t="shared" si="145"/>
        <v>0</v>
      </c>
      <c r="N405">
        <f t="shared" si="146"/>
        <v>0</v>
      </c>
      <c r="O405">
        <f t="shared" si="147"/>
        <v>0</v>
      </c>
      <c r="P405">
        <f t="shared" si="148"/>
        <v>0</v>
      </c>
      <c r="R405">
        <f t="shared" si="148"/>
        <v>0</v>
      </c>
      <c r="S405">
        <f t="shared" si="155"/>
        <v>0</v>
      </c>
      <c r="T405">
        <f t="shared" si="156"/>
        <v>0</v>
      </c>
      <c r="U405">
        <f t="shared" si="157"/>
        <v>0</v>
      </c>
      <c r="V405">
        <f t="shared" si="158"/>
        <v>0</v>
      </c>
      <c r="W405">
        <f t="shared" si="159"/>
        <v>0</v>
      </c>
      <c r="X405">
        <f t="shared" si="160"/>
        <v>0</v>
      </c>
      <c r="Y405">
        <f t="shared" si="161"/>
        <v>0</v>
      </c>
      <c r="Z405">
        <f t="shared" si="162"/>
        <v>0</v>
      </c>
    </row>
    <row r="406" spans="2:26" ht="12.75">
      <c r="B406" s="18">
        <f t="shared" si="164"/>
        <v>5000.000000000001</v>
      </c>
      <c r="C406" s="19">
        <f>C420+((C402-C420)/18)*14</f>
        <v>1.1644444444444444</v>
      </c>
      <c r="E406" s="18">
        <f t="shared" si="165"/>
        <v>5000.000000000001</v>
      </c>
      <c r="F406" s="19">
        <f>F420+((F402-F420)/18)*14</f>
        <v>0.41677777777777775</v>
      </c>
      <c r="H406">
        <f t="shared" si="163"/>
        <v>0</v>
      </c>
      <c r="I406">
        <f t="shared" si="163"/>
        <v>0</v>
      </c>
      <c r="J406">
        <f aca="true" t="shared" si="166" ref="J406:J469">IF(AND(J$4&gt;=$E406,J$4&lt;$E407),$F406,0)</f>
        <v>0</v>
      </c>
      <c r="K406">
        <f aca="true" t="shared" si="167" ref="K406:K469">IF(AND(K$4&gt;=$E406,K$4&lt;$E407),$F406,0)</f>
        <v>0</v>
      </c>
      <c r="L406">
        <f aca="true" t="shared" si="168" ref="L406:L469">IF(AND(L$4&gt;=$E406,L$4&lt;$E407),$F406,0)</f>
        <v>0</v>
      </c>
      <c r="M406">
        <f aca="true" t="shared" si="169" ref="M406:M469">IF(AND(M$4&gt;=$E406,M$4&lt;$E407),$F406,0)</f>
        <v>0</v>
      </c>
      <c r="N406">
        <f aca="true" t="shared" si="170" ref="N406:N469">IF(AND(N$4&gt;=$E406,N$4&lt;$E407),$F406,0)</f>
        <v>0</v>
      </c>
      <c r="O406">
        <f aca="true" t="shared" si="171" ref="O406:O469">IF(AND(O$4&gt;=$E406,O$4&lt;$E407),$F406,0)</f>
        <v>0</v>
      </c>
      <c r="P406">
        <f aca="true" t="shared" si="172" ref="P406:R469">IF(AND(P$4&gt;=$E406,P$4&lt;$E407),$F406,0)</f>
        <v>0</v>
      </c>
      <c r="R406">
        <f t="shared" si="172"/>
        <v>0</v>
      </c>
      <c r="S406">
        <f t="shared" si="155"/>
        <v>0</v>
      </c>
      <c r="T406">
        <f t="shared" si="156"/>
        <v>0</v>
      </c>
      <c r="U406">
        <f t="shared" si="157"/>
        <v>0</v>
      </c>
      <c r="V406">
        <f t="shared" si="158"/>
        <v>0</v>
      </c>
      <c r="W406">
        <f t="shared" si="159"/>
        <v>0</v>
      </c>
      <c r="X406">
        <f t="shared" si="160"/>
        <v>0</v>
      </c>
      <c r="Y406">
        <f t="shared" si="161"/>
        <v>0</v>
      </c>
      <c r="Z406">
        <f t="shared" si="162"/>
        <v>0</v>
      </c>
    </row>
    <row r="407" spans="2:26" ht="12.75">
      <c r="B407" s="18">
        <f t="shared" si="164"/>
        <v>5100.000000000001</v>
      </c>
      <c r="C407" s="19">
        <f>C420+((C402-C420)/18)*13</f>
        <v>1.1720555555555554</v>
      </c>
      <c r="E407" s="18">
        <f t="shared" si="165"/>
        <v>5100.000000000001</v>
      </c>
      <c r="F407" s="19">
        <f>F420+((F402-F420)/18)*13</f>
        <v>0.4167222222222222</v>
      </c>
      <c r="H407">
        <f t="shared" si="163"/>
        <v>0</v>
      </c>
      <c r="I407">
        <f t="shared" si="163"/>
        <v>0</v>
      </c>
      <c r="J407">
        <f t="shared" si="166"/>
        <v>0</v>
      </c>
      <c r="K407">
        <f t="shared" si="167"/>
        <v>0</v>
      </c>
      <c r="L407">
        <f t="shared" si="168"/>
        <v>0</v>
      </c>
      <c r="M407">
        <f t="shared" si="169"/>
        <v>0</v>
      </c>
      <c r="N407">
        <f t="shared" si="170"/>
        <v>0</v>
      </c>
      <c r="O407">
        <f t="shared" si="171"/>
        <v>0</v>
      </c>
      <c r="P407">
        <f t="shared" si="172"/>
        <v>0</v>
      </c>
      <c r="R407">
        <f t="shared" si="172"/>
        <v>0</v>
      </c>
      <c r="S407">
        <f t="shared" si="155"/>
        <v>0</v>
      </c>
      <c r="T407">
        <f t="shared" si="156"/>
        <v>0</v>
      </c>
      <c r="U407">
        <f t="shared" si="157"/>
        <v>0</v>
      </c>
      <c r="V407">
        <f t="shared" si="158"/>
        <v>0</v>
      </c>
      <c r="W407">
        <f t="shared" si="159"/>
        <v>0</v>
      </c>
      <c r="X407">
        <f t="shared" si="160"/>
        <v>0</v>
      </c>
      <c r="Y407">
        <f t="shared" si="161"/>
        <v>0</v>
      </c>
      <c r="Z407">
        <f t="shared" si="162"/>
        <v>0</v>
      </c>
    </row>
    <row r="408" spans="2:26" ht="12.75">
      <c r="B408" s="18">
        <f t="shared" si="164"/>
        <v>5200.000000000001</v>
      </c>
      <c r="C408" s="19">
        <f>C420+((C402-C420)/18)*12</f>
        <v>1.1796666666666666</v>
      </c>
      <c r="E408" s="18">
        <f t="shared" si="165"/>
        <v>5200.000000000001</v>
      </c>
      <c r="F408" s="19">
        <f>F420+((F402-F420)/18)*12</f>
        <v>0.41666666666666663</v>
      </c>
      <c r="H408">
        <f t="shared" si="163"/>
        <v>0</v>
      </c>
      <c r="I408">
        <f t="shared" si="163"/>
        <v>0</v>
      </c>
      <c r="J408">
        <f t="shared" si="166"/>
        <v>0</v>
      </c>
      <c r="K408">
        <f t="shared" si="167"/>
        <v>0</v>
      </c>
      <c r="L408">
        <f t="shared" si="168"/>
        <v>0</v>
      </c>
      <c r="M408">
        <f t="shared" si="169"/>
        <v>0</v>
      </c>
      <c r="N408">
        <f t="shared" si="170"/>
        <v>0</v>
      </c>
      <c r="O408">
        <f t="shared" si="171"/>
        <v>0</v>
      </c>
      <c r="P408">
        <f t="shared" si="172"/>
        <v>0</v>
      </c>
      <c r="R408">
        <f t="shared" si="172"/>
        <v>0</v>
      </c>
      <c r="S408">
        <f t="shared" si="155"/>
        <v>0</v>
      </c>
      <c r="T408">
        <f t="shared" si="156"/>
        <v>0</v>
      </c>
      <c r="U408">
        <f t="shared" si="157"/>
        <v>0</v>
      </c>
      <c r="V408">
        <f t="shared" si="158"/>
        <v>0</v>
      </c>
      <c r="W408">
        <f t="shared" si="159"/>
        <v>0</v>
      </c>
      <c r="X408">
        <f t="shared" si="160"/>
        <v>0</v>
      </c>
      <c r="Y408">
        <f t="shared" si="161"/>
        <v>0</v>
      </c>
      <c r="Z408">
        <f t="shared" si="162"/>
        <v>0</v>
      </c>
    </row>
    <row r="409" spans="2:26" ht="12.75">
      <c r="B409" s="18">
        <f t="shared" si="164"/>
        <v>5300.000000000001</v>
      </c>
      <c r="C409" s="19">
        <f>C420+((C402-C420)/18)*11</f>
        <v>1.1872777777777777</v>
      </c>
      <c r="E409" s="18">
        <f t="shared" si="165"/>
        <v>5300.000000000001</v>
      </c>
      <c r="F409" s="19">
        <f>F420+((F402-F420)/18)*11</f>
        <v>0.4166111111111111</v>
      </c>
      <c r="H409">
        <f t="shared" si="163"/>
        <v>0</v>
      </c>
      <c r="I409">
        <f t="shared" si="163"/>
        <v>0</v>
      </c>
      <c r="J409">
        <f t="shared" si="166"/>
        <v>0</v>
      </c>
      <c r="K409">
        <f t="shared" si="167"/>
        <v>0</v>
      </c>
      <c r="L409">
        <f t="shared" si="168"/>
        <v>0</v>
      </c>
      <c r="M409">
        <f t="shared" si="169"/>
        <v>0</v>
      </c>
      <c r="N409">
        <f t="shared" si="170"/>
        <v>0</v>
      </c>
      <c r="O409">
        <f t="shared" si="171"/>
        <v>0</v>
      </c>
      <c r="P409">
        <f t="shared" si="172"/>
        <v>0</v>
      </c>
      <c r="R409">
        <f t="shared" si="172"/>
        <v>0</v>
      </c>
      <c r="S409">
        <f t="shared" si="155"/>
        <v>0</v>
      </c>
      <c r="T409">
        <f t="shared" si="156"/>
        <v>0</v>
      </c>
      <c r="U409">
        <f t="shared" si="157"/>
        <v>0</v>
      </c>
      <c r="V409">
        <f t="shared" si="158"/>
        <v>0</v>
      </c>
      <c r="W409">
        <f t="shared" si="159"/>
        <v>0</v>
      </c>
      <c r="X409">
        <f t="shared" si="160"/>
        <v>0</v>
      </c>
      <c r="Y409">
        <f t="shared" si="161"/>
        <v>0</v>
      </c>
      <c r="Z409">
        <f t="shared" si="162"/>
        <v>0</v>
      </c>
    </row>
    <row r="410" spans="2:26" ht="12.75">
      <c r="B410" s="18">
        <f t="shared" si="164"/>
        <v>5400.000000000001</v>
      </c>
      <c r="C410" s="19">
        <f>C420+((C402-C420)/18)*10</f>
        <v>1.194888888888889</v>
      </c>
      <c r="E410" s="18">
        <f t="shared" si="165"/>
        <v>5400.000000000001</v>
      </c>
      <c r="F410" s="19">
        <f>F420+((F402-F420)/18)*10</f>
        <v>0.4165555555555555</v>
      </c>
      <c r="H410">
        <f t="shared" si="163"/>
        <v>0</v>
      </c>
      <c r="I410">
        <f t="shared" si="163"/>
        <v>0</v>
      </c>
      <c r="J410">
        <f t="shared" si="166"/>
        <v>0</v>
      </c>
      <c r="K410">
        <f t="shared" si="167"/>
        <v>0</v>
      </c>
      <c r="L410">
        <f t="shared" si="168"/>
        <v>0</v>
      </c>
      <c r="M410">
        <f t="shared" si="169"/>
        <v>0</v>
      </c>
      <c r="N410">
        <f t="shared" si="170"/>
        <v>0</v>
      </c>
      <c r="O410">
        <f t="shared" si="171"/>
        <v>0</v>
      </c>
      <c r="P410">
        <f t="shared" si="172"/>
        <v>0</v>
      </c>
      <c r="R410">
        <f t="shared" si="172"/>
        <v>0</v>
      </c>
      <c r="S410">
        <f t="shared" si="155"/>
        <v>0</v>
      </c>
      <c r="T410">
        <f t="shared" si="156"/>
        <v>0</v>
      </c>
      <c r="U410">
        <f t="shared" si="157"/>
        <v>0</v>
      </c>
      <c r="V410">
        <f t="shared" si="158"/>
        <v>0</v>
      </c>
      <c r="W410">
        <f t="shared" si="159"/>
        <v>0</v>
      </c>
      <c r="X410">
        <f t="shared" si="160"/>
        <v>0</v>
      </c>
      <c r="Y410">
        <f t="shared" si="161"/>
        <v>0</v>
      </c>
      <c r="Z410">
        <f t="shared" si="162"/>
        <v>0</v>
      </c>
    </row>
    <row r="411" spans="2:26" ht="12.75">
      <c r="B411" s="18">
        <f t="shared" si="164"/>
        <v>5500.000000000001</v>
      </c>
      <c r="C411" s="19">
        <f>C420+((C402-C420)/18)*9</f>
        <v>1.2025</v>
      </c>
      <c r="E411" s="18">
        <f t="shared" si="165"/>
        <v>5500.000000000001</v>
      </c>
      <c r="F411" s="19">
        <f>F420+((F402-F420)/18)*9</f>
        <v>0.4165</v>
      </c>
      <c r="H411">
        <f t="shared" si="163"/>
        <v>0</v>
      </c>
      <c r="I411">
        <f t="shared" si="163"/>
        <v>0</v>
      </c>
      <c r="J411">
        <f t="shared" si="166"/>
        <v>0</v>
      </c>
      <c r="K411">
        <f t="shared" si="167"/>
        <v>0</v>
      </c>
      <c r="L411">
        <f t="shared" si="168"/>
        <v>0</v>
      </c>
      <c r="M411">
        <f t="shared" si="169"/>
        <v>0</v>
      </c>
      <c r="N411">
        <f t="shared" si="170"/>
        <v>0</v>
      </c>
      <c r="O411">
        <f t="shared" si="171"/>
        <v>0</v>
      </c>
      <c r="P411">
        <f t="shared" si="172"/>
        <v>0</v>
      </c>
      <c r="R411">
        <f t="shared" si="172"/>
        <v>0</v>
      </c>
      <c r="S411">
        <f t="shared" si="155"/>
        <v>0</v>
      </c>
      <c r="T411">
        <f t="shared" si="156"/>
        <v>0</v>
      </c>
      <c r="U411">
        <f t="shared" si="157"/>
        <v>0</v>
      </c>
      <c r="V411">
        <f t="shared" si="158"/>
        <v>0</v>
      </c>
      <c r="W411">
        <f t="shared" si="159"/>
        <v>0</v>
      </c>
      <c r="X411">
        <f t="shared" si="160"/>
        <v>0</v>
      </c>
      <c r="Y411">
        <f t="shared" si="161"/>
        <v>0</v>
      </c>
      <c r="Z411">
        <f t="shared" si="162"/>
        <v>0</v>
      </c>
    </row>
    <row r="412" spans="2:26" ht="12.75">
      <c r="B412" s="18">
        <f t="shared" si="164"/>
        <v>5600.000000000001</v>
      </c>
      <c r="C412" s="19">
        <f>C420+((C402-C420)/18)*8</f>
        <v>1.210111111111111</v>
      </c>
      <c r="E412" s="18">
        <f t="shared" si="165"/>
        <v>5600.000000000001</v>
      </c>
      <c r="F412" s="19">
        <f>F420+((F402-F420)/18)*8</f>
        <v>0.41644444444444445</v>
      </c>
      <c r="H412">
        <f t="shared" si="163"/>
        <v>0</v>
      </c>
      <c r="I412">
        <f t="shared" si="163"/>
        <v>0</v>
      </c>
      <c r="J412">
        <f t="shared" si="166"/>
        <v>0</v>
      </c>
      <c r="K412">
        <f t="shared" si="167"/>
        <v>0</v>
      </c>
      <c r="L412">
        <f t="shared" si="168"/>
        <v>0</v>
      </c>
      <c r="M412">
        <f t="shared" si="169"/>
        <v>0</v>
      </c>
      <c r="N412">
        <f t="shared" si="170"/>
        <v>0</v>
      </c>
      <c r="O412">
        <f t="shared" si="171"/>
        <v>0</v>
      </c>
      <c r="P412">
        <f t="shared" si="172"/>
        <v>0</v>
      </c>
      <c r="R412">
        <f t="shared" si="172"/>
        <v>0</v>
      </c>
      <c r="S412">
        <f t="shared" si="155"/>
        <v>0</v>
      </c>
      <c r="T412">
        <f t="shared" si="156"/>
        <v>0</v>
      </c>
      <c r="U412">
        <f t="shared" si="157"/>
        <v>0</v>
      </c>
      <c r="V412">
        <f t="shared" si="158"/>
        <v>0</v>
      </c>
      <c r="W412">
        <f t="shared" si="159"/>
        <v>0</v>
      </c>
      <c r="X412">
        <f t="shared" si="160"/>
        <v>0</v>
      </c>
      <c r="Y412">
        <f t="shared" si="161"/>
        <v>0</v>
      </c>
      <c r="Z412">
        <f t="shared" si="162"/>
        <v>0</v>
      </c>
    </row>
    <row r="413" spans="2:26" ht="12.75">
      <c r="B413" s="18">
        <f t="shared" si="164"/>
        <v>5700.000000000001</v>
      </c>
      <c r="C413" s="19">
        <f>C420+((C402-C420)/18)*7</f>
        <v>1.2177222222222222</v>
      </c>
      <c r="E413" s="18">
        <f t="shared" si="165"/>
        <v>5700.000000000001</v>
      </c>
      <c r="F413" s="19">
        <f>F420+((F402-F420)/18)*7</f>
        <v>0.41638888888888886</v>
      </c>
      <c r="H413">
        <f t="shared" si="163"/>
        <v>0</v>
      </c>
      <c r="I413">
        <f t="shared" si="163"/>
        <v>0</v>
      </c>
      <c r="J413">
        <f t="shared" si="166"/>
        <v>0</v>
      </c>
      <c r="K413">
        <f t="shared" si="167"/>
        <v>0</v>
      </c>
      <c r="L413">
        <f t="shared" si="168"/>
        <v>0</v>
      </c>
      <c r="M413">
        <f t="shared" si="169"/>
        <v>0</v>
      </c>
      <c r="N413">
        <f t="shared" si="170"/>
        <v>0</v>
      </c>
      <c r="O413">
        <f t="shared" si="171"/>
        <v>0</v>
      </c>
      <c r="P413">
        <f t="shared" si="172"/>
        <v>0</v>
      </c>
      <c r="R413">
        <f t="shared" si="172"/>
        <v>0</v>
      </c>
      <c r="S413">
        <f t="shared" si="155"/>
        <v>0</v>
      </c>
      <c r="T413">
        <f t="shared" si="156"/>
        <v>0</v>
      </c>
      <c r="U413">
        <f t="shared" si="157"/>
        <v>0</v>
      </c>
      <c r="V413">
        <f t="shared" si="158"/>
        <v>0</v>
      </c>
      <c r="W413">
        <f t="shared" si="159"/>
        <v>0</v>
      </c>
      <c r="X413">
        <f t="shared" si="160"/>
        <v>0</v>
      </c>
      <c r="Y413">
        <f t="shared" si="161"/>
        <v>0</v>
      </c>
      <c r="Z413">
        <f t="shared" si="162"/>
        <v>0</v>
      </c>
    </row>
    <row r="414" spans="2:26" ht="12.75">
      <c r="B414" s="18">
        <f t="shared" si="164"/>
        <v>5800.000000000001</v>
      </c>
      <c r="C414" s="19">
        <f>C420+((C402-C420)/18)*6</f>
        <v>1.2253333333333332</v>
      </c>
      <c r="E414" s="18">
        <f t="shared" si="165"/>
        <v>5800.000000000001</v>
      </c>
      <c r="F414" s="19">
        <f>F420+((F402-F420)/18)*6</f>
        <v>0.41633333333333333</v>
      </c>
      <c r="H414">
        <f t="shared" si="163"/>
        <v>0</v>
      </c>
      <c r="I414">
        <f t="shared" si="163"/>
        <v>0</v>
      </c>
      <c r="J414">
        <f t="shared" si="166"/>
        <v>0</v>
      </c>
      <c r="K414">
        <f t="shared" si="167"/>
        <v>0</v>
      </c>
      <c r="L414">
        <f t="shared" si="168"/>
        <v>0</v>
      </c>
      <c r="M414">
        <f t="shared" si="169"/>
        <v>0</v>
      </c>
      <c r="N414">
        <f t="shared" si="170"/>
        <v>0</v>
      </c>
      <c r="O414">
        <f t="shared" si="171"/>
        <v>0</v>
      </c>
      <c r="P414">
        <f t="shared" si="172"/>
        <v>0</v>
      </c>
      <c r="R414">
        <f t="shared" si="172"/>
        <v>0</v>
      </c>
      <c r="S414">
        <f t="shared" si="155"/>
        <v>0</v>
      </c>
      <c r="T414">
        <f t="shared" si="156"/>
        <v>0</v>
      </c>
      <c r="U414">
        <f t="shared" si="157"/>
        <v>0</v>
      </c>
      <c r="V414">
        <f t="shared" si="158"/>
        <v>0</v>
      </c>
      <c r="W414">
        <f t="shared" si="159"/>
        <v>0</v>
      </c>
      <c r="X414">
        <f t="shared" si="160"/>
        <v>0</v>
      </c>
      <c r="Y414">
        <f t="shared" si="161"/>
        <v>0</v>
      </c>
      <c r="Z414">
        <f t="shared" si="162"/>
        <v>0</v>
      </c>
    </row>
    <row r="415" spans="2:26" ht="12.75">
      <c r="B415" s="18">
        <f t="shared" si="164"/>
        <v>5900.000000000001</v>
      </c>
      <c r="C415" s="19">
        <f>C420+((C402-C420)/18)*5</f>
        <v>1.2329444444444444</v>
      </c>
      <c r="E415" s="18">
        <f t="shared" si="165"/>
        <v>5900.000000000001</v>
      </c>
      <c r="F415" s="19">
        <f>F420+((F402-F420)/18)*5</f>
        <v>0.41627777777777775</v>
      </c>
      <c r="H415">
        <f t="shared" si="163"/>
        <v>0</v>
      </c>
      <c r="I415">
        <f t="shared" si="163"/>
        <v>0</v>
      </c>
      <c r="J415">
        <f t="shared" si="166"/>
        <v>0</v>
      </c>
      <c r="K415">
        <f t="shared" si="167"/>
        <v>0</v>
      </c>
      <c r="L415">
        <f t="shared" si="168"/>
        <v>0</v>
      </c>
      <c r="M415">
        <f t="shared" si="169"/>
        <v>0</v>
      </c>
      <c r="N415">
        <f t="shared" si="170"/>
        <v>0</v>
      </c>
      <c r="O415">
        <f t="shared" si="171"/>
        <v>0</v>
      </c>
      <c r="P415">
        <f t="shared" si="172"/>
        <v>0</v>
      </c>
      <c r="R415">
        <f t="shared" si="172"/>
        <v>0</v>
      </c>
      <c r="S415">
        <f t="shared" si="155"/>
        <v>0</v>
      </c>
      <c r="T415">
        <f t="shared" si="156"/>
        <v>0</v>
      </c>
      <c r="U415">
        <f t="shared" si="157"/>
        <v>0</v>
      </c>
      <c r="V415">
        <f t="shared" si="158"/>
        <v>0</v>
      </c>
      <c r="W415">
        <f t="shared" si="159"/>
        <v>0</v>
      </c>
      <c r="X415">
        <f t="shared" si="160"/>
        <v>0</v>
      </c>
      <c r="Y415">
        <f t="shared" si="161"/>
        <v>0</v>
      </c>
      <c r="Z415">
        <f t="shared" si="162"/>
        <v>0</v>
      </c>
    </row>
    <row r="416" spans="2:26" ht="12.75">
      <c r="B416" s="18">
        <f t="shared" si="164"/>
        <v>6000.000000000001</v>
      </c>
      <c r="C416" s="19">
        <f>C420+((C402-C420)/18)*4</f>
        <v>1.2405555555555554</v>
      </c>
      <c r="E416" s="18">
        <f t="shared" si="165"/>
        <v>6000.000000000001</v>
      </c>
      <c r="F416" s="19">
        <f>F420+((F402-F420)/18)*4</f>
        <v>0.4162222222222222</v>
      </c>
      <c r="H416">
        <f t="shared" si="163"/>
        <v>0</v>
      </c>
      <c r="I416">
        <f t="shared" si="163"/>
        <v>0</v>
      </c>
      <c r="J416">
        <f t="shared" si="166"/>
        <v>0</v>
      </c>
      <c r="K416">
        <f t="shared" si="167"/>
        <v>0</v>
      </c>
      <c r="L416">
        <f t="shared" si="168"/>
        <v>0</v>
      </c>
      <c r="M416">
        <f t="shared" si="169"/>
        <v>0</v>
      </c>
      <c r="N416">
        <f t="shared" si="170"/>
        <v>0</v>
      </c>
      <c r="O416">
        <f t="shared" si="171"/>
        <v>0</v>
      </c>
      <c r="P416">
        <f t="shared" si="172"/>
        <v>0</v>
      </c>
      <c r="R416">
        <f t="shared" si="172"/>
        <v>0</v>
      </c>
      <c r="S416">
        <f t="shared" si="155"/>
        <v>0</v>
      </c>
      <c r="T416">
        <f t="shared" si="156"/>
        <v>0</v>
      </c>
      <c r="U416">
        <f t="shared" si="157"/>
        <v>0</v>
      </c>
      <c r="V416">
        <f t="shared" si="158"/>
        <v>0</v>
      </c>
      <c r="W416">
        <f t="shared" si="159"/>
        <v>0</v>
      </c>
      <c r="X416">
        <f t="shared" si="160"/>
        <v>0</v>
      </c>
      <c r="Y416">
        <f t="shared" si="161"/>
        <v>0</v>
      </c>
      <c r="Z416">
        <f t="shared" si="162"/>
        <v>0</v>
      </c>
    </row>
    <row r="417" spans="2:26" ht="12.75">
      <c r="B417" s="18">
        <f t="shared" si="164"/>
        <v>6100.000000000001</v>
      </c>
      <c r="C417" s="19">
        <f>C420+((C402-C420)/18)*3</f>
        <v>1.2481666666666666</v>
      </c>
      <c r="E417" s="18">
        <f t="shared" si="165"/>
        <v>6100.000000000001</v>
      </c>
      <c r="F417" s="19">
        <f>F420+((F402-F420)/18)*3</f>
        <v>0.41616666666666663</v>
      </c>
      <c r="H417">
        <f t="shared" si="163"/>
        <v>0</v>
      </c>
      <c r="I417">
        <f t="shared" si="163"/>
        <v>0</v>
      </c>
      <c r="J417">
        <f t="shared" si="166"/>
        <v>0</v>
      </c>
      <c r="K417">
        <f t="shared" si="167"/>
        <v>0</v>
      </c>
      <c r="L417">
        <f t="shared" si="168"/>
        <v>0</v>
      </c>
      <c r="M417">
        <f t="shared" si="169"/>
        <v>0</v>
      </c>
      <c r="N417">
        <f t="shared" si="170"/>
        <v>0</v>
      </c>
      <c r="O417">
        <f t="shared" si="171"/>
        <v>0</v>
      </c>
      <c r="P417">
        <f t="shared" si="172"/>
        <v>0</v>
      </c>
      <c r="R417">
        <f t="shared" si="172"/>
        <v>0</v>
      </c>
      <c r="S417">
        <f t="shared" si="155"/>
        <v>0</v>
      </c>
      <c r="T417">
        <f t="shared" si="156"/>
        <v>0</v>
      </c>
      <c r="U417">
        <f t="shared" si="157"/>
        <v>0</v>
      </c>
      <c r="V417">
        <f t="shared" si="158"/>
        <v>0</v>
      </c>
      <c r="W417">
        <f t="shared" si="159"/>
        <v>0</v>
      </c>
      <c r="X417">
        <f t="shared" si="160"/>
        <v>0</v>
      </c>
      <c r="Y417">
        <f t="shared" si="161"/>
        <v>0</v>
      </c>
      <c r="Z417">
        <f t="shared" si="162"/>
        <v>0</v>
      </c>
    </row>
    <row r="418" spans="2:26" ht="12.75">
      <c r="B418" s="18">
        <f t="shared" si="164"/>
        <v>6200.000000000001</v>
      </c>
      <c r="C418" s="19">
        <f>C420+((C402-C420)/18)*2</f>
        <v>1.2557777777777777</v>
      </c>
      <c r="E418" s="18">
        <f t="shared" si="165"/>
        <v>6200.000000000001</v>
      </c>
      <c r="F418" s="19">
        <f>F420+((F402-F420)/18)*2</f>
        <v>0.4161111111111111</v>
      </c>
      <c r="H418">
        <f t="shared" si="163"/>
        <v>0</v>
      </c>
      <c r="I418">
        <f t="shared" si="163"/>
        <v>0</v>
      </c>
      <c r="J418">
        <f t="shared" si="166"/>
        <v>0</v>
      </c>
      <c r="K418">
        <f t="shared" si="167"/>
        <v>0</v>
      </c>
      <c r="L418">
        <f t="shared" si="168"/>
        <v>0</v>
      </c>
      <c r="M418">
        <f t="shared" si="169"/>
        <v>0</v>
      </c>
      <c r="N418">
        <f t="shared" si="170"/>
        <v>0</v>
      </c>
      <c r="O418">
        <f t="shared" si="171"/>
        <v>0</v>
      </c>
      <c r="P418">
        <f t="shared" si="172"/>
        <v>0</v>
      </c>
      <c r="R418">
        <f t="shared" si="172"/>
        <v>0</v>
      </c>
      <c r="S418">
        <f t="shared" si="155"/>
        <v>0</v>
      </c>
      <c r="T418">
        <f t="shared" si="156"/>
        <v>0</v>
      </c>
      <c r="U418">
        <f t="shared" si="157"/>
        <v>0</v>
      </c>
      <c r="V418">
        <f t="shared" si="158"/>
        <v>0</v>
      </c>
      <c r="W418">
        <f t="shared" si="159"/>
        <v>0</v>
      </c>
      <c r="X418">
        <f t="shared" si="160"/>
        <v>0</v>
      </c>
      <c r="Y418">
        <f t="shared" si="161"/>
        <v>0</v>
      </c>
      <c r="Z418">
        <f t="shared" si="162"/>
        <v>0</v>
      </c>
    </row>
    <row r="419" spans="2:26" ht="12.75">
      <c r="B419" s="18">
        <f t="shared" si="164"/>
        <v>6300.000000000001</v>
      </c>
      <c r="C419" s="19">
        <f>C420+((C402-C420)/18)*1</f>
        <v>1.263388888888889</v>
      </c>
      <c r="E419" s="18">
        <f t="shared" si="165"/>
        <v>6300.000000000001</v>
      </c>
      <c r="F419" s="19">
        <f>F420+((F402-F420)/18)*1</f>
        <v>0.4160555555555555</v>
      </c>
      <c r="H419">
        <f t="shared" si="163"/>
        <v>0</v>
      </c>
      <c r="I419">
        <f t="shared" si="163"/>
        <v>0</v>
      </c>
      <c r="J419">
        <f t="shared" si="166"/>
        <v>0</v>
      </c>
      <c r="K419">
        <f t="shared" si="167"/>
        <v>0</v>
      </c>
      <c r="L419">
        <f t="shared" si="168"/>
        <v>0</v>
      </c>
      <c r="M419">
        <f t="shared" si="169"/>
        <v>0</v>
      </c>
      <c r="N419">
        <f t="shared" si="170"/>
        <v>0</v>
      </c>
      <c r="O419">
        <f t="shared" si="171"/>
        <v>0</v>
      </c>
      <c r="P419">
        <f t="shared" si="172"/>
        <v>0</v>
      </c>
      <c r="R419">
        <f t="shared" si="172"/>
        <v>0</v>
      </c>
      <c r="S419">
        <f t="shared" si="155"/>
        <v>0</v>
      </c>
      <c r="T419">
        <f t="shared" si="156"/>
        <v>0</v>
      </c>
      <c r="U419">
        <f t="shared" si="157"/>
        <v>0</v>
      </c>
      <c r="V419">
        <f t="shared" si="158"/>
        <v>0</v>
      </c>
      <c r="W419">
        <f t="shared" si="159"/>
        <v>0</v>
      </c>
      <c r="X419">
        <f t="shared" si="160"/>
        <v>0</v>
      </c>
      <c r="Y419">
        <f t="shared" si="161"/>
        <v>0</v>
      </c>
      <c r="Z419">
        <f t="shared" si="162"/>
        <v>0</v>
      </c>
    </row>
    <row r="420" spans="2:26" ht="12.75">
      <c r="B420" s="18">
        <f>B330*10</f>
        <v>6400</v>
      </c>
      <c r="C420" s="19">
        <v>1.271</v>
      </c>
      <c r="E420" s="18">
        <f>E330*10</f>
        <v>6400</v>
      </c>
      <c r="F420" s="19">
        <v>0.416</v>
      </c>
      <c r="H420">
        <f t="shared" si="163"/>
        <v>0</v>
      </c>
      <c r="I420">
        <f t="shared" si="163"/>
        <v>0</v>
      </c>
      <c r="J420">
        <f t="shared" si="166"/>
        <v>0</v>
      </c>
      <c r="K420">
        <f t="shared" si="167"/>
        <v>0</v>
      </c>
      <c r="L420">
        <f t="shared" si="168"/>
        <v>0</v>
      </c>
      <c r="M420">
        <f t="shared" si="169"/>
        <v>0</v>
      </c>
      <c r="N420">
        <f t="shared" si="170"/>
        <v>0</v>
      </c>
      <c r="O420">
        <f t="shared" si="171"/>
        <v>0</v>
      </c>
      <c r="P420">
        <f t="shared" si="172"/>
        <v>0</v>
      </c>
      <c r="R420">
        <f t="shared" si="172"/>
        <v>0</v>
      </c>
      <c r="S420">
        <f t="shared" si="155"/>
        <v>0</v>
      </c>
      <c r="T420">
        <f t="shared" si="156"/>
        <v>0</v>
      </c>
      <c r="U420">
        <f t="shared" si="157"/>
        <v>0</v>
      </c>
      <c r="V420">
        <f t="shared" si="158"/>
        <v>0</v>
      </c>
      <c r="W420">
        <f t="shared" si="159"/>
        <v>0</v>
      </c>
      <c r="X420">
        <f t="shared" si="160"/>
        <v>0</v>
      </c>
      <c r="Y420">
        <f t="shared" si="161"/>
        <v>0</v>
      </c>
      <c r="Z420">
        <f t="shared" si="162"/>
        <v>0</v>
      </c>
    </row>
    <row r="421" spans="2:26" ht="12.75">
      <c r="B421" s="18">
        <f aca="true" t="shared" si="173" ref="B421:B437">B420+100</f>
        <v>6500</v>
      </c>
      <c r="C421" s="19">
        <f>C438+((C420-C438)/18)*17</f>
        <v>1.2803888888888888</v>
      </c>
      <c r="E421" s="18">
        <f aca="true" t="shared" si="174" ref="E421:E437">E420+100</f>
        <v>6500</v>
      </c>
      <c r="F421" s="19">
        <f>F438+((F420-F438)/18)*17</f>
        <v>0.4161111111111111</v>
      </c>
      <c r="H421">
        <f t="shared" si="163"/>
        <v>0</v>
      </c>
      <c r="I421">
        <f t="shared" si="163"/>
        <v>0</v>
      </c>
      <c r="J421">
        <f t="shared" si="166"/>
        <v>0</v>
      </c>
      <c r="K421">
        <f t="shared" si="167"/>
        <v>0</v>
      </c>
      <c r="L421">
        <f t="shared" si="168"/>
        <v>0</v>
      </c>
      <c r="M421">
        <f t="shared" si="169"/>
        <v>0</v>
      </c>
      <c r="N421">
        <f t="shared" si="170"/>
        <v>0</v>
      </c>
      <c r="O421">
        <f t="shared" si="171"/>
        <v>0</v>
      </c>
      <c r="P421">
        <f t="shared" si="172"/>
        <v>0</v>
      </c>
      <c r="R421">
        <f t="shared" si="172"/>
        <v>0</v>
      </c>
      <c r="S421">
        <f t="shared" si="155"/>
        <v>0</v>
      </c>
      <c r="T421">
        <f t="shared" si="156"/>
        <v>0</v>
      </c>
      <c r="U421">
        <f t="shared" si="157"/>
        <v>0</v>
      </c>
      <c r="V421">
        <f t="shared" si="158"/>
        <v>0</v>
      </c>
      <c r="W421">
        <f t="shared" si="159"/>
        <v>0</v>
      </c>
      <c r="X421">
        <f t="shared" si="160"/>
        <v>0</v>
      </c>
      <c r="Y421">
        <f t="shared" si="161"/>
        <v>0</v>
      </c>
      <c r="Z421">
        <f t="shared" si="162"/>
        <v>0</v>
      </c>
    </row>
    <row r="422" spans="2:26" ht="12.75">
      <c r="B422" s="18">
        <f t="shared" si="173"/>
        <v>6600</v>
      </c>
      <c r="C422" s="19">
        <f>C438+((C420-C438)/18)*16</f>
        <v>1.2897777777777777</v>
      </c>
      <c r="E422" s="18">
        <f t="shared" si="174"/>
        <v>6600</v>
      </c>
      <c r="F422" s="19">
        <f>F438+((F420-F438)/18)*16</f>
        <v>0.4162222222222222</v>
      </c>
      <c r="H422">
        <f t="shared" si="163"/>
        <v>0</v>
      </c>
      <c r="I422">
        <f t="shared" si="163"/>
        <v>0</v>
      </c>
      <c r="J422">
        <f t="shared" si="166"/>
        <v>0</v>
      </c>
      <c r="K422">
        <f t="shared" si="167"/>
        <v>0</v>
      </c>
      <c r="L422">
        <f t="shared" si="168"/>
        <v>0</v>
      </c>
      <c r="M422">
        <f t="shared" si="169"/>
        <v>0</v>
      </c>
      <c r="N422">
        <f t="shared" si="170"/>
        <v>0</v>
      </c>
      <c r="O422">
        <f t="shared" si="171"/>
        <v>0</v>
      </c>
      <c r="P422">
        <f t="shared" si="172"/>
        <v>0</v>
      </c>
      <c r="R422">
        <f t="shared" si="172"/>
        <v>0</v>
      </c>
      <c r="S422">
        <f t="shared" si="155"/>
        <v>0</v>
      </c>
      <c r="T422">
        <f t="shared" si="156"/>
        <v>0</v>
      </c>
      <c r="U422">
        <f t="shared" si="157"/>
        <v>0</v>
      </c>
      <c r="V422">
        <f t="shared" si="158"/>
        <v>0</v>
      </c>
      <c r="W422">
        <f t="shared" si="159"/>
        <v>0</v>
      </c>
      <c r="X422">
        <f t="shared" si="160"/>
        <v>0</v>
      </c>
      <c r="Y422">
        <f t="shared" si="161"/>
        <v>0</v>
      </c>
      <c r="Z422">
        <f t="shared" si="162"/>
        <v>0</v>
      </c>
    </row>
    <row r="423" spans="2:26" ht="12.75">
      <c r="B423" s="18">
        <f t="shared" si="173"/>
        <v>6700</v>
      </c>
      <c r="C423" s="19">
        <f>C438+((C420-C438)/18)*15</f>
        <v>1.2991666666666666</v>
      </c>
      <c r="E423" s="18">
        <f t="shared" si="174"/>
        <v>6700</v>
      </c>
      <c r="F423" s="19">
        <f>F438+((F420-F438)/18)*15</f>
        <v>0.41633333333333333</v>
      </c>
      <c r="H423">
        <f t="shared" si="163"/>
        <v>0</v>
      </c>
      <c r="I423">
        <f t="shared" si="163"/>
        <v>0</v>
      </c>
      <c r="J423">
        <f t="shared" si="166"/>
        <v>0</v>
      </c>
      <c r="K423">
        <f t="shared" si="167"/>
        <v>0</v>
      </c>
      <c r="L423">
        <f t="shared" si="168"/>
        <v>0</v>
      </c>
      <c r="M423">
        <f t="shared" si="169"/>
        <v>0</v>
      </c>
      <c r="N423">
        <f t="shared" si="170"/>
        <v>0</v>
      </c>
      <c r="O423">
        <f t="shared" si="171"/>
        <v>0</v>
      </c>
      <c r="P423">
        <f t="shared" si="172"/>
        <v>0</v>
      </c>
      <c r="R423">
        <f t="shared" si="172"/>
        <v>0</v>
      </c>
      <c r="S423">
        <f t="shared" si="155"/>
        <v>0</v>
      </c>
      <c r="T423">
        <f t="shared" si="156"/>
        <v>0</v>
      </c>
      <c r="U423">
        <f t="shared" si="157"/>
        <v>0</v>
      </c>
      <c r="V423">
        <f t="shared" si="158"/>
        <v>0</v>
      </c>
      <c r="W423">
        <f t="shared" si="159"/>
        <v>0</v>
      </c>
      <c r="X423">
        <f t="shared" si="160"/>
        <v>0</v>
      </c>
      <c r="Y423">
        <f t="shared" si="161"/>
        <v>0</v>
      </c>
      <c r="Z423">
        <f t="shared" si="162"/>
        <v>0</v>
      </c>
    </row>
    <row r="424" spans="2:26" ht="12.75">
      <c r="B424" s="18">
        <f t="shared" si="173"/>
        <v>6800</v>
      </c>
      <c r="C424" s="19">
        <f>C438+((C420-C438)/18)*14</f>
        <v>1.3085555555555555</v>
      </c>
      <c r="E424" s="18">
        <f t="shared" si="174"/>
        <v>6800</v>
      </c>
      <c r="F424" s="19">
        <f>F438+((F420-F438)/18)*14</f>
        <v>0.41644444444444445</v>
      </c>
      <c r="H424">
        <f t="shared" si="163"/>
        <v>0</v>
      </c>
      <c r="I424">
        <f t="shared" si="163"/>
        <v>0</v>
      </c>
      <c r="J424">
        <f t="shared" si="166"/>
        <v>0</v>
      </c>
      <c r="K424">
        <f t="shared" si="167"/>
        <v>0</v>
      </c>
      <c r="L424">
        <f t="shared" si="168"/>
        <v>0</v>
      </c>
      <c r="M424">
        <f t="shared" si="169"/>
        <v>0</v>
      </c>
      <c r="N424">
        <f t="shared" si="170"/>
        <v>0</v>
      </c>
      <c r="O424">
        <f t="shared" si="171"/>
        <v>0</v>
      </c>
      <c r="P424">
        <f t="shared" si="172"/>
        <v>0</v>
      </c>
      <c r="R424">
        <f t="shared" si="172"/>
        <v>0</v>
      </c>
      <c r="S424">
        <f t="shared" si="155"/>
        <v>0</v>
      </c>
      <c r="T424">
        <f t="shared" si="156"/>
        <v>0</v>
      </c>
      <c r="U424">
        <f t="shared" si="157"/>
        <v>0</v>
      </c>
      <c r="V424">
        <f t="shared" si="158"/>
        <v>0</v>
      </c>
      <c r="W424">
        <f t="shared" si="159"/>
        <v>0</v>
      </c>
      <c r="X424">
        <f t="shared" si="160"/>
        <v>0</v>
      </c>
      <c r="Y424">
        <f t="shared" si="161"/>
        <v>0</v>
      </c>
      <c r="Z424">
        <f t="shared" si="162"/>
        <v>0</v>
      </c>
    </row>
    <row r="425" spans="2:26" ht="12.75">
      <c r="B425" s="18">
        <f t="shared" si="173"/>
        <v>6900</v>
      </c>
      <c r="C425" s="19">
        <f>C438+((C420-C438)/18)*13</f>
        <v>1.3179444444444444</v>
      </c>
      <c r="E425" s="18">
        <f t="shared" si="174"/>
        <v>6900</v>
      </c>
      <c r="F425" s="19">
        <f>F438+((F420-F438)/18)*13</f>
        <v>0.4165555555555555</v>
      </c>
      <c r="H425">
        <f t="shared" si="163"/>
        <v>0</v>
      </c>
      <c r="I425">
        <f t="shared" si="163"/>
        <v>0</v>
      </c>
      <c r="J425">
        <f t="shared" si="166"/>
        <v>0</v>
      </c>
      <c r="K425">
        <f t="shared" si="167"/>
        <v>0</v>
      </c>
      <c r="L425">
        <f t="shared" si="168"/>
        <v>0</v>
      </c>
      <c r="M425">
        <f t="shared" si="169"/>
        <v>0</v>
      </c>
      <c r="N425">
        <f t="shared" si="170"/>
        <v>0</v>
      </c>
      <c r="O425">
        <f t="shared" si="171"/>
        <v>0</v>
      </c>
      <c r="P425">
        <f t="shared" si="172"/>
        <v>0</v>
      </c>
      <c r="R425">
        <f t="shared" si="172"/>
        <v>0</v>
      </c>
      <c r="S425">
        <f t="shared" si="155"/>
        <v>0</v>
      </c>
      <c r="T425">
        <f t="shared" si="156"/>
        <v>0</v>
      </c>
      <c r="U425">
        <f t="shared" si="157"/>
        <v>0</v>
      </c>
      <c r="V425">
        <f t="shared" si="158"/>
        <v>0</v>
      </c>
      <c r="W425">
        <f t="shared" si="159"/>
        <v>0</v>
      </c>
      <c r="X425">
        <f t="shared" si="160"/>
        <v>0</v>
      </c>
      <c r="Y425">
        <f t="shared" si="161"/>
        <v>0</v>
      </c>
      <c r="Z425">
        <f t="shared" si="162"/>
        <v>0</v>
      </c>
    </row>
    <row r="426" spans="2:26" ht="12.75">
      <c r="B426" s="18">
        <f t="shared" si="173"/>
        <v>7000</v>
      </c>
      <c r="C426" s="19">
        <f>C438+((C420-C438)/18)*12</f>
        <v>1.3273333333333333</v>
      </c>
      <c r="E426" s="18">
        <f t="shared" si="174"/>
        <v>7000</v>
      </c>
      <c r="F426" s="19">
        <f>F438+((F420-F438)/18)*12</f>
        <v>0.41666666666666663</v>
      </c>
      <c r="H426">
        <f t="shared" si="163"/>
        <v>0</v>
      </c>
      <c r="I426">
        <f t="shared" si="163"/>
        <v>0</v>
      </c>
      <c r="J426">
        <f t="shared" si="166"/>
        <v>0</v>
      </c>
      <c r="K426">
        <f t="shared" si="167"/>
        <v>0</v>
      </c>
      <c r="L426">
        <f t="shared" si="168"/>
        <v>0</v>
      </c>
      <c r="M426">
        <f t="shared" si="169"/>
        <v>0</v>
      </c>
      <c r="N426">
        <f t="shared" si="170"/>
        <v>0</v>
      </c>
      <c r="O426">
        <f t="shared" si="171"/>
        <v>0</v>
      </c>
      <c r="P426">
        <f t="shared" si="172"/>
        <v>0</v>
      </c>
      <c r="R426">
        <f t="shared" si="172"/>
        <v>0</v>
      </c>
      <c r="S426">
        <f t="shared" si="155"/>
        <v>0</v>
      </c>
      <c r="T426">
        <f t="shared" si="156"/>
        <v>0</v>
      </c>
      <c r="U426">
        <f t="shared" si="157"/>
        <v>0</v>
      </c>
      <c r="V426">
        <f t="shared" si="158"/>
        <v>0</v>
      </c>
      <c r="W426">
        <f t="shared" si="159"/>
        <v>0</v>
      </c>
      <c r="X426">
        <f t="shared" si="160"/>
        <v>0</v>
      </c>
      <c r="Y426">
        <f t="shared" si="161"/>
        <v>0</v>
      </c>
      <c r="Z426">
        <f t="shared" si="162"/>
        <v>0</v>
      </c>
    </row>
    <row r="427" spans="2:26" ht="12.75">
      <c r="B427" s="18">
        <f t="shared" si="173"/>
        <v>7100</v>
      </c>
      <c r="C427" s="19">
        <f>C438+((C420-C438)/18)*11</f>
        <v>1.3367222222222221</v>
      </c>
      <c r="E427" s="18">
        <f t="shared" si="174"/>
        <v>7100</v>
      </c>
      <c r="F427" s="19">
        <f>F438+((F420-F438)/18)*11</f>
        <v>0.41677777777777775</v>
      </c>
      <c r="H427">
        <f t="shared" si="163"/>
        <v>0</v>
      </c>
      <c r="I427">
        <f t="shared" si="163"/>
        <v>0</v>
      </c>
      <c r="J427">
        <f t="shared" si="166"/>
        <v>0</v>
      </c>
      <c r="K427">
        <f t="shared" si="167"/>
        <v>0</v>
      </c>
      <c r="L427">
        <f t="shared" si="168"/>
        <v>0</v>
      </c>
      <c r="M427">
        <f t="shared" si="169"/>
        <v>0</v>
      </c>
      <c r="N427">
        <f t="shared" si="170"/>
        <v>0</v>
      </c>
      <c r="O427">
        <f t="shared" si="171"/>
        <v>0</v>
      </c>
      <c r="P427">
        <f t="shared" si="172"/>
        <v>0</v>
      </c>
      <c r="R427">
        <f t="shared" si="172"/>
        <v>0</v>
      </c>
      <c r="S427">
        <f t="shared" si="155"/>
        <v>0</v>
      </c>
      <c r="T427">
        <f t="shared" si="156"/>
        <v>0</v>
      </c>
      <c r="U427">
        <f t="shared" si="157"/>
        <v>0</v>
      </c>
      <c r="V427">
        <f t="shared" si="158"/>
        <v>0</v>
      </c>
      <c r="W427">
        <f t="shared" si="159"/>
        <v>0</v>
      </c>
      <c r="X427">
        <f t="shared" si="160"/>
        <v>0</v>
      </c>
      <c r="Y427">
        <f t="shared" si="161"/>
        <v>0</v>
      </c>
      <c r="Z427">
        <f t="shared" si="162"/>
        <v>0</v>
      </c>
    </row>
    <row r="428" spans="2:26" ht="12.75">
      <c r="B428" s="18">
        <f t="shared" si="173"/>
        <v>7200</v>
      </c>
      <c r="C428" s="19">
        <f>C438+((C420-C438)/18)*10</f>
        <v>1.346111111111111</v>
      </c>
      <c r="E428" s="18">
        <f t="shared" si="174"/>
        <v>7200</v>
      </c>
      <c r="F428" s="19">
        <f>F438+((F420-F438)/18)*10</f>
        <v>0.41688888888888886</v>
      </c>
      <c r="H428">
        <f t="shared" si="163"/>
        <v>0</v>
      </c>
      <c r="I428">
        <f t="shared" si="163"/>
        <v>0</v>
      </c>
      <c r="J428">
        <f t="shared" si="166"/>
        <v>0</v>
      </c>
      <c r="K428">
        <f t="shared" si="167"/>
        <v>0</v>
      </c>
      <c r="L428">
        <f t="shared" si="168"/>
        <v>0</v>
      </c>
      <c r="M428">
        <f t="shared" si="169"/>
        <v>0</v>
      </c>
      <c r="N428">
        <f t="shared" si="170"/>
        <v>0</v>
      </c>
      <c r="O428">
        <f t="shared" si="171"/>
        <v>0</v>
      </c>
      <c r="P428">
        <f t="shared" si="172"/>
        <v>0</v>
      </c>
      <c r="R428">
        <f t="shared" si="172"/>
        <v>0</v>
      </c>
      <c r="S428">
        <f t="shared" si="155"/>
        <v>0</v>
      </c>
      <c r="T428">
        <f t="shared" si="156"/>
        <v>0</v>
      </c>
      <c r="U428">
        <f t="shared" si="157"/>
        <v>0</v>
      </c>
      <c r="V428">
        <f t="shared" si="158"/>
        <v>0</v>
      </c>
      <c r="W428">
        <f t="shared" si="159"/>
        <v>0</v>
      </c>
      <c r="X428">
        <f t="shared" si="160"/>
        <v>0</v>
      </c>
      <c r="Y428">
        <f t="shared" si="161"/>
        <v>0</v>
      </c>
      <c r="Z428">
        <f t="shared" si="162"/>
        <v>0</v>
      </c>
    </row>
    <row r="429" spans="2:26" ht="12.75">
      <c r="B429" s="18">
        <f t="shared" si="173"/>
        <v>7300</v>
      </c>
      <c r="C429" s="19">
        <f>C438+((C420-C438)/18)*9</f>
        <v>1.3555</v>
      </c>
      <c r="E429" s="18">
        <f t="shared" si="174"/>
        <v>7300</v>
      </c>
      <c r="F429" s="19">
        <f>F438+((F420-F438)/18)*9</f>
        <v>0.417</v>
      </c>
      <c r="H429">
        <f t="shared" si="163"/>
        <v>0</v>
      </c>
      <c r="I429">
        <f t="shared" si="163"/>
        <v>0</v>
      </c>
      <c r="J429">
        <f t="shared" si="166"/>
        <v>0</v>
      </c>
      <c r="K429">
        <f t="shared" si="167"/>
        <v>0</v>
      </c>
      <c r="L429">
        <f t="shared" si="168"/>
        <v>0</v>
      </c>
      <c r="M429">
        <f t="shared" si="169"/>
        <v>0</v>
      </c>
      <c r="N429">
        <f t="shared" si="170"/>
        <v>0</v>
      </c>
      <c r="O429">
        <f t="shared" si="171"/>
        <v>0</v>
      </c>
      <c r="P429">
        <f t="shared" si="172"/>
        <v>0</v>
      </c>
      <c r="R429">
        <f t="shared" si="172"/>
        <v>0</v>
      </c>
      <c r="S429">
        <f t="shared" si="155"/>
        <v>0</v>
      </c>
      <c r="T429">
        <f t="shared" si="156"/>
        <v>0</v>
      </c>
      <c r="U429">
        <f t="shared" si="157"/>
        <v>0</v>
      </c>
      <c r="V429">
        <f t="shared" si="158"/>
        <v>0</v>
      </c>
      <c r="W429">
        <f t="shared" si="159"/>
        <v>0</v>
      </c>
      <c r="X429">
        <f t="shared" si="160"/>
        <v>0</v>
      </c>
      <c r="Y429">
        <f t="shared" si="161"/>
        <v>0</v>
      </c>
      <c r="Z429">
        <f t="shared" si="162"/>
        <v>0</v>
      </c>
    </row>
    <row r="430" spans="2:26" ht="12.75">
      <c r="B430" s="18">
        <f t="shared" si="173"/>
        <v>7400</v>
      </c>
      <c r="C430" s="19">
        <f>C438+((C420-C438)/18)*8</f>
        <v>1.3648888888888888</v>
      </c>
      <c r="E430" s="18">
        <f t="shared" si="174"/>
        <v>7400</v>
      </c>
      <c r="F430" s="19">
        <f>F438+((F420-F438)/18)*8</f>
        <v>0.4171111111111111</v>
      </c>
      <c r="H430">
        <f t="shared" si="163"/>
        <v>0</v>
      </c>
      <c r="I430">
        <f t="shared" si="163"/>
        <v>0</v>
      </c>
      <c r="J430">
        <f t="shared" si="166"/>
        <v>0</v>
      </c>
      <c r="K430">
        <f t="shared" si="167"/>
        <v>0</v>
      </c>
      <c r="L430">
        <f t="shared" si="168"/>
        <v>0</v>
      </c>
      <c r="M430">
        <f t="shared" si="169"/>
        <v>0</v>
      </c>
      <c r="N430">
        <f t="shared" si="170"/>
        <v>0</v>
      </c>
      <c r="O430">
        <f t="shared" si="171"/>
        <v>0</v>
      </c>
      <c r="P430">
        <f t="shared" si="172"/>
        <v>0</v>
      </c>
      <c r="R430">
        <f t="shared" si="172"/>
        <v>0</v>
      </c>
      <c r="S430">
        <f t="shared" si="155"/>
        <v>0</v>
      </c>
      <c r="T430">
        <f t="shared" si="156"/>
        <v>0</v>
      </c>
      <c r="U430">
        <f t="shared" si="157"/>
        <v>0</v>
      </c>
      <c r="V430">
        <f t="shared" si="158"/>
        <v>0</v>
      </c>
      <c r="W430">
        <f t="shared" si="159"/>
        <v>0</v>
      </c>
      <c r="X430">
        <f t="shared" si="160"/>
        <v>0</v>
      </c>
      <c r="Y430">
        <f t="shared" si="161"/>
        <v>0</v>
      </c>
      <c r="Z430">
        <f t="shared" si="162"/>
        <v>0</v>
      </c>
    </row>
    <row r="431" spans="2:26" ht="12.75">
      <c r="B431" s="18">
        <f t="shared" si="173"/>
        <v>7500</v>
      </c>
      <c r="C431" s="19">
        <f>C438+((C420-C438)/18)*7</f>
        <v>1.3742777777777777</v>
      </c>
      <c r="E431" s="18">
        <f t="shared" si="174"/>
        <v>7500</v>
      </c>
      <c r="F431" s="19">
        <f>F438+((F420-F438)/18)*7</f>
        <v>0.4172222222222222</v>
      </c>
      <c r="H431">
        <f t="shared" si="163"/>
        <v>0</v>
      </c>
      <c r="I431">
        <f t="shared" si="163"/>
        <v>0</v>
      </c>
      <c r="J431">
        <f t="shared" si="166"/>
        <v>0</v>
      </c>
      <c r="K431">
        <f t="shared" si="167"/>
        <v>0</v>
      </c>
      <c r="L431">
        <f t="shared" si="168"/>
        <v>0</v>
      </c>
      <c r="M431">
        <f t="shared" si="169"/>
        <v>0</v>
      </c>
      <c r="N431">
        <f t="shared" si="170"/>
        <v>0</v>
      </c>
      <c r="O431">
        <f t="shared" si="171"/>
        <v>0</v>
      </c>
      <c r="P431">
        <f t="shared" si="172"/>
        <v>0</v>
      </c>
      <c r="R431">
        <f t="shared" si="172"/>
        <v>0</v>
      </c>
      <c r="S431">
        <f t="shared" si="155"/>
        <v>0</v>
      </c>
      <c r="T431">
        <f t="shared" si="156"/>
        <v>0</v>
      </c>
      <c r="U431">
        <f t="shared" si="157"/>
        <v>0</v>
      </c>
      <c r="V431">
        <f t="shared" si="158"/>
        <v>0</v>
      </c>
      <c r="W431">
        <f t="shared" si="159"/>
        <v>0</v>
      </c>
      <c r="X431">
        <f t="shared" si="160"/>
        <v>0</v>
      </c>
      <c r="Y431">
        <f t="shared" si="161"/>
        <v>0</v>
      </c>
      <c r="Z431">
        <f t="shared" si="162"/>
        <v>0</v>
      </c>
    </row>
    <row r="432" spans="2:26" ht="12.75">
      <c r="B432" s="18">
        <f t="shared" si="173"/>
        <v>7600</v>
      </c>
      <c r="C432" s="19">
        <f>C438+((C420-C438)/18)*6</f>
        <v>1.3836666666666666</v>
      </c>
      <c r="E432" s="18">
        <f t="shared" si="174"/>
        <v>7600</v>
      </c>
      <c r="F432" s="19">
        <f>F438+((F420-F438)/18)*6</f>
        <v>0.41733333333333333</v>
      </c>
      <c r="H432">
        <f t="shared" si="163"/>
        <v>0</v>
      </c>
      <c r="I432">
        <f t="shared" si="163"/>
        <v>0</v>
      </c>
      <c r="J432">
        <f t="shared" si="166"/>
        <v>0</v>
      </c>
      <c r="K432">
        <f t="shared" si="167"/>
        <v>0</v>
      </c>
      <c r="L432">
        <f t="shared" si="168"/>
        <v>0</v>
      </c>
      <c r="M432">
        <f t="shared" si="169"/>
        <v>0</v>
      </c>
      <c r="N432">
        <f t="shared" si="170"/>
        <v>0</v>
      </c>
      <c r="O432">
        <f t="shared" si="171"/>
        <v>0</v>
      </c>
      <c r="P432">
        <f t="shared" si="172"/>
        <v>0</v>
      </c>
      <c r="R432">
        <f t="shared" si="172"/>
        <v>0</v>
      </c>
      <c r="S432">
        <f t="shared" si="155"/>
        <v>0</v>
      </c>
      <c r="T432">
        <f t="shared" si="156"/>
        <v>0</v>
      </c>
      <c r="U432">
        <f t="shared" si="157"/>
        <v>0</v>
      </c>
      <c r="V432">
        <f t="shared" si="158"/>
        <v>0</v>
      </c>
      <c r="W432">
        <f t="shared" si="159"/>
        <v>0</v>
      </c>
      <c r="X432">
        <f t="shared" si="160"/>
        <v>0</v>
      </c>
      <c r="Y432">
        <f t="shared" si="161"/>
        <v>0</v>
      </c>
      <c r="Z432">
        <f t="shared" si="162"/>
        <v>0</v>
      </c>
    </row>
    <row r="433" spans="2:26" ht="12.75">
      <c r="B433" s="18">
        <f t="shared" si="173"/>
        <v>7700</v>
      </c>
      <c r="C433" s="19">
        <f>C438+((C420-C438)/18)*5</f>
        <v>1.3930555555555555</v>
      </c>
      <c r="E433" s="18">
        <f t="shared" si="174"/>
        <v>7700</v>
      </c>
      <c r="F433" s="19">
        <f>F438+((F420-F438)/18)*5</f>
        <v>0.41744444444444445</v>
      </c>
      <c r="H433">
        <f t="shared" si="163"/>
        <v>0</v>
      </c>
      <c r="I433">
        <f t="shared" si="163"/>
        <v>0</v>
      </c>
      <c r="J433">
        <f t="shared" si="166"/>
        <v>0</v>
      </c>
      <c r="K433">
        <f t="shared" si="167"/>
        <v>0</v>
      </c>
      <c r="L433">
        <f t="shared" si="168"/>
        <v>0</v>
      </c>
      <c r="M433">
        <f t="shared" si="169"/>
        <v>0</v>
      </c>
      <c r="N433">
        <f t="shared" si="170"/>
        <v>0</v>
      </c>
      <c r="O433">
        <f t="shared" si="171"/>
        <v>0</v>
      </c>
      <c r="P433">
        <f t="shared" si="172"/>
        <v>0</v>
      </c>
      <c r="R433">
        <f t="shared" si="172"/>
        <v>0</v>
      </c>
      <c r="S433">
        <f t="shared" si="155"/>
        <v>0</v>
      </c>
      <c r="T433">
        <f t="shared" si="156"/>
        <v>0</v>
      </c>
      <c r="U433">
        <f t="shared" si="157"/>
        <v>0</v>
      </c>
      <c r="V433">
        <f t="shared" si="158"/>
        <v>0</v>
      </c>
      <c r="W433">
        <f t="shared" si="159"/>
        <v>0</v>
      </c>
      <c r="X433">
        <f t="shared" si="160"/>
        <v>0</v>
      </c>
      <c r="Y433">
        <f t="shared" si="161"/>
        <v>0</v>
      </c>
      <c r="Z433">
        <f t="shared" si="162"/>
        <v>0</v>
      </c>
    </row>
    <row r="434" spans="2:26" ht="12.75">
      <c r="B434" s="18">
        <f t="shared" si="173"/>
        <v>7800</v>
      </c>
      <c r="C434" s="19">
        <f>C438+((C420-C438)/18)*4</f>
        <v>1.4024444444444444</v>
      </c>
      <c r="E434" s="18">
        <f t="shared" si="174"/>
        <v>7800</v>
      </c>
      <c r="F434" s="19">
        <f>F438+((F420-F438)/18)*4</f>
        <v>0.4175555555555555</v>
      </c>
      <c r="H434">
        <f t="shared" si="163"/>
        <v>0</v>
      </c>
      <c r="I434">
        <f t="shared" si="163"/>
        <v>0</v>
      </c>
      <c r="J434">
        <f t="shared" si="166"/>
        <v>0</v>
      </c>
      <c r="K434">
        <f t="shared" si="167"/>
        <v>0</v>
      </c>
      <c r="L434">
        <f t="shared" si="168"/>
        <v>0</v>
      </c>
      <c r="M434">
        <f t="shared" si="169"/>
        <v>0</v>
      </c>
      <c r="N434">
        <f t="shared" si="170"/>
        <v>0</v>
      </c>
      <c r="O434">
        <f t="shared" si="171"/>
        <v>0</v>
      </c>
      <c r="P434">
        <f t="shared" si="172"/>
        <v>0</v>
      </c>
      <c r="R434">
        <f t="shared" si="172"/>
        <v>0</v>
      </c>
      <c r="S434">
        <f t="shared" si="155"/>
        <v>0</v>
      </c>
      <c r="T434">
        <f t="shared" si="156"/>
        <v>0</v>
      </c>
      <c r="U434">
        <f t="shared" si="157"/>
        <v>0</v>
      </c>
      <c r="V434">
        <f t="shared" si="158"/>
        <v>0</v>
      </c>
      <c r="W434">
        <f t="shared" si="159"/>
        <v>0</v>
      </c>
      <c r="X434">
        <f t="shared" si="160"/>
        <v>0</v>
      </c>
      <c r="Y434">
        <f t="shared" si="161"/>
        <v>0</v>
      </c>
      <c r="Z434">
        <f t="shared" si="162"/>
        <v>0</v>
      </c>
    </row>
    <row r="435" spans="2:26" ht="12.75">
      <c r="B435" s="18">
        <f t="shared" si="173"/>
        <v>7900</v>
      </c>
      <c r="C435" s="19">
        <f>C438+((C420-C438)/18)*3</f>
        <v>1.4118333333333333</v>
      </c>
      <c r="E435" s="18">
        <f t="shared" si="174"/>
        <v>7900</v>
      </c>
      <c r="F435" s="19">
        <f>F438+((F420-F438)/18)*3</f>
        <v>0.41766666666666663</v>
      </c>
      <c r="H435">
        <f t="shared" si="163"/>
        <v>0</v>
      </c>
      <c r="I435">
        <f t="shared" si="163"/>
        <v>0</v>
      </c>
      <c r="J435">
        <f t="shared" si="166"/>
        <v>0</v>
      </c>
      <c r="K435">
        <f t="shared" si="167"/>
        <v>0</v>
      </c>
      <c r="L435">
        <f t="shared" si="168"/>
        <v>0</v>
      </c>
      <c r="M435">
        <f t="shared" si="169"/>
        <v>0</v>
      </c>
      <c r="N435">
        <f t="shared" si="170"/>
        <v>0</v>
      </c>
      <c r="O435">
        <f t="shared" si="171"/>
        <v>0</v>
      </c>
      <c r="P435">
        <f t="shared" si="172"/>
        <v>0</v>
      </c>
      <c r="R435">
        <f t="shared" si="172"/>
        <v>0</v>
      </c>
      <c r="S435">
        <f t="shared" si="155"/>
        <v>0</v>
      </c>
      <c r="T435">
        <f t="shared" si="156"/>
        <v>0</v>
      </c>
      <c r="U435">
        <f t="shared" si="157"/>
        <v>0</v>
      </c>
      <c r="V435">
        <f t="shared" si="158"/>
        <v>0</v>
      </c>
      <c r="W435">
        <f t="shared" si="159"/>
        <v>0</v>
      </c>
      <c r="X435">
        <f t="shared" si="160"/>
        <v>0</v>
      </c>
      <c r="Y435">
        <f t="shared" si="161"/>
        <v>0</v>
      </c>
      <c r="Z435">
        <f t="shared" si="162"/>
        <v>0</v>
      </c>
    </row>
    <row r="436" spans="2:26" ht="12.75">
      <c r="B436" s="18">
        <f t="shared" si="173"/>
        <v>8000</v>
      </c>
      <c r="C436" s="19">
        <f>C438+((C420-C438)/18)*2</f>
        <v>1.4212222222222222</v>
      </c>
      <c r="E436" s="18">
        <f t="shared" si="174"/>
        <v>8000</v>
      </c>
      <c r="F436" s="19">
        <f>F438+((F420-F438)/18)*2</f>
        <v>0.41777777777777775</v>
      </c>
      <c r="H436">
        <f t="shared" si="163"/>
        <v>0</v>
      </c>
      <c r="I436">
        <f t="shared" si="163"/>
        <v>0</v>
      </c>
      <c r="J436">
        <f t="shared" si="166"/>
        <v>0</v>
      </c>
      <c r="K436">
        <f t="shared" si="167"/>
        <v>0</v>
      </c>
      <c r="L436">
        <f t="shared" si="168"/>
        <v>0</v>
      </c>
      <c r="M436">
        <f t="shared" si="169"/>
        <v>0</v>
      </c>
      <c r="N436">
        <f t="shared" si="170"/>
        <v>0</v>
      </c>
      <c r="O436">
        <f t="shared" si="171"/>
        <v>0</v>
      </c>
      <c r="P436">
        <f t="shared" si="172"/>
        <v>0</v>
      </c>
      <c r="R436">
        <f t="shared" si="172"/>
        <v>0</v>
      </c>
      <c r="S436">
        <f t="shared" si="155"/>
        <v>0</v>
      </c>
      <c r="T436">
        <f t="shared" si="156"/>
        <v>0</v>
      </c>
      <c r="U436">
        <f t="shared" si="157"/>
        <v>0</v>
      </c>
      <c r="V436">
        <f t="shared" si="158"/>
        <v>0</v>
      </c>
      <c r="W436">
        <f t="shared" si="159"/>
        <v>0</v>
      </c>
      <c r="X436">
        <f t="shared" si="160"/>
        <v>0</v>
      </c>
      <c r="Y436">
        <f t="shared" si="161"/>
        <v>0</v>
      </c>
      <c r="Z436">
        <f t="shared" si="162"/>
        <v>0</v>
      </c>
    </row>
    <row r="437" spans="2:26" ht="12.75">
      <c r="B437" s="18">
        <f t="shared" si="173"/>
        <v>8100</v>
      </c>
      <c r="C437" s="19">
        <f>C438+((C420-C438)/18)*1</f>
        <v>1.430611111111111</v>
      </c>
      <c r="E437" s="18">
        <f t="shared" si="174"/>
        <v>8100</v>
      </c>
      <c r="F437" s="19">
        <f>F438+((F420-F438)/18)*1</f>
        <v>0.41788888888888887</v>
      </c>
      <c r="H437">
        <f t="shared" si="163"/>
        <v>0</v>
      </c>
      <c r="I437">
        <f t="shared" si="163"/>
        <v>0</v>
      </c>
      <c r="J437">
        <f t="shared" si="166"/>
        <v>0</v>
      </c>
      <c r="K437">
        <f t="shared" si="167"/>
        <v>0</v>
      </c>
      <c r="L437">
        <f t="shared" si="168"/>
        <v>0</v>
      </c>
      <c r="M437">
        <f t="shared" si="169"/>
        <v>0</v>
      </c>
      <c r="N437">
        <f t="shared" si="170"/>
        <v>0</v>
      </c>
      <c r="O437">
        <f t="shared" si="171"/>
        <v>0</v>
      </c>
      <c r="P437">
        <f t="shared" si="172"/>
        <v>0</v>
      </c>
      <c r="R437">
        <f t="shared" si="172"/>
        <v>0</v>
      </c>
      <c r="S437">
        <f t="shared" si="155"/>
        <v>0</v>
      </c>
      <c r="T437">
        <f t="shared" si="156"/>
        <v>0</v>
      </c>
      <c r="U437">
        <f t="shared" si="157"/>
        <v>0</v>
      </c>
      <c r="V437">
        <f t="shared" si="158"/>
        <v>0</v>
      </c>
      <c r="W437">
        <f t="shared" si="159"/>
        <v>0</v>
      </c>
      <c r="X437">
        <f t="shared" si="160"/>
        <v>0</v>
      </c>
      <c r="Y437">
        <f t="shared" si="161"/>
        <v>0</v>
      </c>
      <c r="Z437">
        <f t="shared" si="162"/>
        <v>0</v>
      </c>
    </row>
    <row r="438" spans="2:26" ht="12.75">
      <c r="B438" s="18">
        <f>B348*10</f>
        <v>8200</v>
      </c>
      <c r="C438" s="19">
        <v>1.44</v>
      </c>
      <c r="E438" s="18">
        <f>E348*10</f>
        <v>8200</v>
      </c>
      <c r="F438" s="19">
        <v>0.418</v>
      </c>
      <c r="H438">
        <f t="shared" si="163"/>
        <v>0</v>
      </c>
      <c r="I438">
        <f t="shared" si="163"/>
        <v>0</v>
      </c>
      <c r="J438">
        <f t="shared" si="166"/>
        <v>0</v>
      </c>
      <c r="K438">
        <f t="shared" si="167"/>
        <v>0</v>
      </c>
      <c r="L438">
        <f t="shared" si="168"/>
        <v>0</v>
      </c>
      <c r="M438">
        <f t="shared" si="169"/>
        <v>0</v>
      </c>
      <c r="N438">
        <f t="shared" si="170"/>
        <v>0</v>
      </c>
      <c r="O438">
        <f t="shared" si="171"/>
        <v>0</v>
      </c>
      <c r="P438">
        <f t="shared" si="172"/>
        <v>0</v>
      </c>
      <c r="R438">
        <f t="shared" si="172"/>
        <v>0</v>
      </c>
      <c r="S438">
        <f t="shared" si="155"/>
        <v>0</v>
      </c>
      <c r="T438">
        <f t="shared" si="156"/>
        <v>0</v>
      </c>
      <c r="U438">
        <f t="shared" si="157"/>
        <v>0</v>
      </c>
      <c r="V438">
        <f t="shared" si="158"/>
        <v>0</v>
      </c>
      <c r="W438">
        <f t="shared" si="159"/>
        <v>0</v>
      </c>
      <c r="X438">
        <f t="shared" si="160"/>
        <v>0</v>
      </c>
      <c r="Y438">
        <f t="shared" si="161"/>
        <v>0</v>
      </c>
      <c r="Z438">
        <f t="shared" si="162"/>
        <v>0</v>
      </c>
    </row>
    <row r="439" spans="1:26" ht="12.75">
      <c r="A439" s="35"/>
      <c r="B439" s="18">
        <f>B366*10</f>
        <v>10000</v>
      </c>
      <c r="C439" s="19">
        <v>1.507</v>
      </c>
      <c r="E439" s="18">
        <f>E366*10</f>
        <v>10000</v>
      </c>
      <c r="F439" s="19">
        <v>0.46</v>
      </c>
      <c r="H439">
        <f t="shared" si="163"/>
        <v>0</v>
      </c>
      <c r="I439">
        <f t="shared" si="163"/>
        <v>0</v>
      </c>
      <c r="J439">
        <f t="shared" si="166"/>
        <v>0</v>
      </c>
      <c r="K439">
        <f t="shared" si="167"/>
        <v>0</v>
      </c>
      <c r="L439">
        <f t="shared" si="168"/>
        <v>0</v>
      </c>
      <c r="M439">
        <f t="shared" si="169"/>
        <v>0</v>
      </c>
      <c r="N439">
        <f t="shared" si="170"/>
        <v>0</v>
      </c>
      <c r="O439">
        <f t="shared" si="171"/>
        <v>0</v>
      </c>
      <c r="P439">
        <f t="shared" si="172"/>
        <v>0</v>
      </c>
      <c r="R439">
        <f t="shared" si="172"/>
        <v>0</v>
      </c>
      <c r="S439">
        <f t="shared" si="155"/>
        <v>0</v>
      </c>
      <c r="T439">
        <f t="shared" si="156"/>
        <v>0</v>
      </c>
      <c r="U439">
        <f t="shared" si="157"/>
        <v>0</v>
      </c>
      <c r="V439">
        <f t="shared" si="158"/>
        <v>0</v>
      </c>
      <c r="W439">
        <f t="shared" si="159"/>
        <v>0</v>
      </c>
      <c r="X439">
        <f t="shared" si="160"/>
        <v>0</v>
      </c>
      <c r="Y439">
        <f t="shared" si="161"/>
        <v>0</v>
      </c>
      <c r="Z439">
        <f t="shared" si="162"/>
        <v>0</v>
      </c>
    </row>
    <row r="440" spans="2:26" ht="12.75">
      <c r="B440" s="18">
        <f aca="true" t="shared" si="175" ref="B440:B456">B439+1000</f>
        <v>11000</v>
      </c>
      <c r="C440" s="19">
        <f>C457+((C439-C457)/18)*17</f>
        <v>1.5022777777777776</v>
      </c>
      <c r="E440" s="18">
        <f aca="true" t="shared" si="176" ref="E440:E456">E439+1000</f>
        <v>11000</v>
      </c>
      <c r="F440" s="19">
        <f>F457+((F439-F457)/18)*17</f>
        <v>0.461</v>
      </c>
      <c r="H440">
        <f t="shared" si="163"/>
        <v>0</v>
      </c>
      <c r="I440">
        <f t="shared" si="163"/>
        <v>0</v>
      </c>
      <c r="J440">
        <f t="shared" si="166"/>
        <v>0</v>
      </c>
      <c r="K440">
        <f t="shared" si="167"/>
        <v>0</v>
      </c>
      <c r="L440">
        <f t="shared" si="168"/>
        <v>0</v>
      </c>
      <c r="M440">
        <f t="shared" si="169"/>
        <v>0</v>
      </c>
      <c r="N440">
        <f t="shared" si="170"/>
        <v>0</v>
      </c>
      <c r="O440">
        <f t="shared" si="171"/>
        <v>0</v>
      </c>
      <c r="P440">
        <f t="shared" si="172"/>
        <v>0</v>
      </c>
      <c r="R440">
        <f t="shared" si="172"/>
        <v>0</v>
      </c>
      <c r="S440">
        <f t="shared" si="155"/>
        <v>0</v>
      </c>
      <c r="T440">
        <f t="shared" si="156"/>
        <v>0</v>
      </c>
      <c r="U440">
        <f t="shared" si="157"/>
        <v>0</v>
      </c>
      <c r="V440">
        <f t="shared" si="158"/>
        <v>0</v>
      </c>
      <c r="W440">
        <f t="shared" si="159"/>
        <v>0</v>
      </c>
      <c r="X440">
        <f t="shared" si="160"/>
        <v>0</v>
      </c>
      <c r="Y440">
        <f t="shared" si="161"/>
        <v>0</v>
      </c>
      <c r="Z440">
        <f t="shared" si="162"/>
        <v>0</v>
      </c>
    </row>
    <row r="441" spans="2:26" ht="12.75">
      <c r="B441" s="18">
        <f t="shared" si="175"/>
        <v>12000</v>
      </c>
      <c r="C441" s="19">
        <f>C457+((C439-C457)/18)*16</f>
        <v>1.4975555555555555</v>
      </c>
      <c r="E441" s="18">
        <f t="shared" si="176"/>
        <v>12000</v>
      </c>
      <c r="F441" s="19">
        <f>F457+((F439-F457)/18)*16</f>
        <v>0.462</v>
      </c>
      <c r="H441">
        <f t="shared" si="163"/>
        <v>0</v>
      </c>
      <c r="I441">
        <f t="shared" si="163"/>
        <v>0</v>
      </c>
      <c r="J441">
        <f t="shared" si="166"/>
        <v>0</v>
      </c>
      <c r="K441">
        <f t="shared" si="167"/>
        <v>0</v>
      </c>
      <c r="L441">
        <f t="shared" si="168"/>
        <v>0</v>
      </c>
      <c r="M441">
        <f t="shared" si="169"/>
        <v>0</v>
      </c>
      <c r="N441">
        <f t="shared" si="170"/>
        <v>0</v>
      </c>
      <c r="O441">
        <f t="shared" si="171"/>
        <v>0</v>
      </c>
      <c r="P441">
        <f t="shared" si="172"/>
        <v>0</v>
      </c>
      <c r="R441">
        <f t="shared" si="172"/>
        <v>0</v>
      </c>
      <c r="S441">
        <f t="shared" si="155"/>
        <v>0</v>
      </c>
      <c r="T441">
        <f t="shared" si="156"/>
        <v>0</v>
      </c>
      <c r="U441">
        <f t="shared" si="157"/>
        <v>0</v>
      </c>
      <c r="V441">
        <f t="shared" si="158"/>
        <v>0</v>
      </c>
      <c r="W441">
        <f t="shared" si="159"/>
        <v>0</v>
      </c>
      <c r="X441">
        <f t="shared" si="160"/>
        <v>0</v>
      </c>
      <c r="Y441">
        <f t="shared" si="161"/>
        <v>0</v>
      </c>
      <c r="Z441">
        <f t="shared" si="162"/>
        <v>0</v>
      </c>
    </row>
    <row r="442" spans="2:26" ht="12.75">
      <c r="B442" s="18">
        <f t="shared" si="175"/>
        <v>13000</v>
      </c>
      <c r="C442" s="19">
        <f>C457+((C439-C457)/18)*15</f>
        <v>1.4928333333333332</v>
      </c>
      <c r="E442" s="18">
        <f t="shared" si="176"/>
        <v>13000</v>
      </c>
      <c r="F442" s="19">
        <f>F457+((F439-F457)/18)*15</f>
        <v>0.463</v>
      </c>
      <c r="H442">
        <f t="shared" si="163"/>
        <v>0</v>
      </c>
      <c r="I442">
        <f t="shared" si="163"/>
        <v>0</v>
      </c>
      <c r="J442">
        <f t="shared" si="166"/>
        <v>0</v>
      </c>
      <c r="K442">
        <f t="shared" si="167"/>
        <v>0</v>
      </c>
      <c r="L442">
        <f t="shared" si="168"/>
        <v>0</v>
      </c>
      <c r="M442">
        <f t="shared" si="169"/>
        <v>0</v>
      </c>
      <c r="N442">
        <f t="shared" si="170"/>
        <v>0</v>
      </c>
      <c r="O442">
        <f t="shared" si="171"/>
        <v>0</v>
      </c>
      <c r="P442">
        <f t="shared" si="172"/>
        <v>0</v>
      </c>
      <c r="R442">
        <f t="shared" si="172"/>
        <v>0</v>
      </c>
      <c r="S442">
        <f t="shared" si="155"/>
        <v>0</v>
      </c>
      <c r="T442">
        <f t="shared" si="156"/>
        <v>0</v>
      </c>
      <c r="U442">
        <f t="shared" si="157"/>
        <v>0</v>
      </c>
      <c r="V442">
        <f t="shared" si="158"/>
        <v>0</v>
      </c>
      <c r="W442">
        <f t="shared" si="159"/>
        <v>0</v>
      </c>
      <c r="X442">
        <f t="shared" si="160"/>
        <v>0</v>
      </c>
      <c r="Y442">
        <f t="shared" si="161"/>
        <v>0</v>
      </c>
      <c r="Z442">
        <f t="shared" si="162"/>
        <v>0</v>
      </c>
    </row>
    <row r="443" spans="2:26" ht="12.75">
      <c r="B443" s="18">
        <f t="shared" si="175"/>
        <v>14000</v>
      </c>
      <c r="C443" s="19">
        <f>C457+((C439-C457)/18)*14</f>
        <v>1.488111111111111</v>
      </c>
      <c r="E443" s="18">
        <f t="shared" si="176"/>
        <v>14000</v>
      </c>
      <c r="F443" s="19">
        <f>F457+((F439-F457)/18)*14</f>
        <v>0.464</v>
      </c>
      <c r="H443">
        <f t="shared" si="163"/>
        <v>0</v>
      </c>
      <c r="I443">
        <f t="shared" si="163"/>
        <v>0</v>
      </c>
      <c r="J443">
        <f t="shared" si="166"/>
        <v>0</v>
      </c>
      <c r="K443">
        <f t="shared" si="167"/>
        <v>0</v>
      </c>
      <c r="L443">
        <f t="shared" si="168"/>
        <v>0</v>
      </c>
      <c r="M443">
        <f t="shared" si="169"/>
        <v>0</v>
      </c>
      <c r="N443">
        <f t="shared" si="170"/>
        <v>0</v>
      </c>
      <c r="O443">
        <f t="shared" si="171"/>
        <v>0</v>
      </c>
      <c r="P443">
        <f t="shared" si="172"/>
        <v>0</v>
      </c>
      <c r="R443">
        <f t="shared" si="172"/>
        <v>0</v>
      </c>
      <c r="S443">
        <f t="shared" si="155"/>
        <v>0</v>
      </c>
      <c r="T443">
        <f t="shared" si="156"/>
        <v>0</v>
      </c>
      <c r="U443">
        <f t="shared" si="157"/>
        <v>0</v>
      </c>
      <c r="V443">
        <f t="shared" si="158"/>
        <v>0</v>
      </c>
      <c r="W443">
        <f t="shared" si="159"/>
        <v>0</v>
      </c>
      <c r="X443">
        <f t="shared" si="160"/>
        <v>0</v>
      </c>
      <c r="Y443">
        <f t="shared" si="161"/>
        <v>0</v>
      </c>
      <c r="Z443">
        <f t="shared" si="162"/>
        <v>0</v>
      </c>
    </row>
    <row r="444" spans="2:26" ht="12.75">
      <c r="B444" s="18">
        <f t="shared" si="175"/>
        <v>15000</v>
      </c>
      <c r="C444" s="19">
        <f>C457+((C439-C457)/18)*13</f>
        <v>1.4833888888888889</v>
      </c>
      <c r="E444" s="18">
        <f t="shared" si="176"/>
        <v>15000</v>
      </c>
      <c r="F444" s="19">
        <f>F457+((F439-F457)/18)*13</f>
        <v>0.465</v>
      </c>
      <c r="H444">
        <f t="shared" si="163"/>
        <v>0</v>
      </c>
      <c r="I444">
        <f t="shared" si="163"/>
        <v>0</v>
      </c>
      <c r="J444">
        <f t="shared" si="166"/>
        <v>0</v>
      </c>
      <c r="K444">
        <f t="shared" si="167"/>
        <v>0</v>
      </c>
      <c r="L444">
        <f t="shared" si="168"/>
        <v>0</v>
      </c>
      <c r="M444">
        <f t="shared" si="169"/>
        <v>0</v>
      </c>
      <c r="N444">
        <f t="shared" si="170"/>
        <v>0</v>
      </c>
      <c r="O444">
        <f t="shared" si="171"/>
        <v>0</v>
      </c>
      <c r="P444">
        <f t="shared" si="172"/>
        <v>0</v>
      </c>
      <c r="R444">
        <f t="shared" si="172"/>
        <v>0</v>
      </c>
      <c r="S444">
        <f t="shared" si="155"/>
        <v>0</v>
      </c>
      <c r="T444">
        <f t="shared" si="156"/>
        <v>0</v>
      </c>
      <c r="U444">
        <f t="shared" si="157"/>
        <v>0</v>
      </c>
      <c r="V444">
        <f t="shared" si="158"/>
        <v>0</v>
      </c>
      <c r="W444">
        <f t="shared" si="159"/>
        <v>0</v>
      </c>
      <c r="X444">
        <f t="shared" si="160"/>
        <v>0</v>
      </c>
      <c r="Y444">
        <f t="shared" si="161"/>
        <v>0</v>
      </c>
      <c r="Z444">
        <f t="shared" si="162"/>
        <v>0</v>
      </c>
    </row>
    <row r="445" spans="2:26" ht="12.75">
      <c r="B445" s="18">
        <f t="shared" si="175"/>
        <v>16000</v>
      </c>
      <c r="C445" s="19">
        <f>C457+((C439-C457)/18)*12</f>
        <v>1.4786666666666666</v>
      </c>
      <c r="E445" s="18">
        <f t="shared" si="176"/>
        <v>16000</v>
      </c>
      <c r="F445" s="19">
        <f>F457+((F439-F457)/18)*12</f>
        <v>0.466</v>
      </c>
      <c r="H445">
        <f t="shared" si="163"/>
        <v>0</v>
      </c>
      <c r="I445">
        <f t="shared" si="163"/>
        <v>0</v>
      </c>
      <c r="J445">
        <f t="shared" si="166"/>
        <v>0</v>
      </c>
      <c r="K445">
        <f t="shared" si="167"/>
        <v>0</v>
      </c>
      <c r="L445">
        <f t="shared" si="168"/>
        <v>0</v>
      </c>
      <c r="M445">
        <f t="shared" si="169"/>
        <v>0</v>
      </c>
      <c r="N445">
        <f t="shared" si="170"/>
        <v>0</v>
      </c>
      <c r="O445">
        <f t="shared" si="171"/>
        <v>0</v>
      </c>
      <c r="P445">
        <f t="shared" si="172"/>
        <v>0</v>
      </c>
      <c r="R445">
        <f t="shared" si="172"/>
        <v>0</v>
      </c>
      <c r="S445">
        <f t="shared" si="155"/>
        <v>0</v>
      </c>
      <c r="T445">
        <f t="shared" si="156"/>
        <v>0</v>
      </c>
      <c r="U445">
        <f t="shared" si="157"/>
        <v>0</v>
      </c>
      <c r="V445">
        <f t="shared" si="158"/>
        <v>0</v>
      </c>
      <c r="W445">
        <f t="shared" si="159"/>
        <v>0</v>
      </c>
      <c r="X445">
        <f t="shared" si="160"/>
        <v>0</v>
      </c>
      <c r="Y445">
        <f t="shared" si="161"/>
        <v>0</v>
      </c>
      <c r="Z445">
        <f t="shared" si="162"/>
        <v>0</v>
      </c>
    </row>
    <row r="446" spans="2:26" ht="12.75">
      <c r="B446" s="18">
        <f t="shared" si="175"/>
        <v>17000</v>
      </c>
      <c r="C446" s="19">
        <f>C457+((C439-C457)/18)*11</f>
        <v>1.4739444444444443</v>
      </c>
      <c r="E446" s="18">
        <f t="shared" si="176"/>
        <v>17000</v>
      </c>
      <c r="F446" s="19">
        <f>F457+((F439-F457)/18)*11</f>
        <v>0.467</v>
      </c>
      <c r="H446">
        <f t="shared" si="163"/>
        <v>0</v>
      </c>
      <c r="I446">
        <f t="shared" si="163"/>
        <v>0</v>
      </c>
      <c r="J446">
        <f t="shared" si="166"/>
        <v>0</v>
      </c>
      <c r="K446">
        <f t="shared" si="167"/>
        <v>0</v>
      </c>
      <c r="L446">
        <f t="shared" si="168"/>
        <v>0</v>
      </c>
      <c r="M446">
        <f t="shared" si="169"/>
        <v>0</v>
      </c>
      <c r="N446">
        <f t="shared" si="170"/>
        <v>0</v>
      </c>
      <c r="O446">
        <f t="shared" si="171"/>
        <v>0</v>
      </c>
      <c r="P446">
        <f t="shared" si="172"/>
        <v>0</v>
      </c>
      <c r="R446">
        <f t="shared" si="172"/>
        <v>0</v>
      </c>
      <c r="S446">
        <f t="shared" si="155"/>
        <v>0</v>
      </c>
      <c r="T446">
        <f t="shared" si="156"/>
        <v>0</v>
      </c>
      <c r="U446">
        <f t="shared" si="157"/>
        <v>0</v>
      </c>
      <c r="V446">
        <f t="shared" si="158"/>
        <v>0</v>
      </c>
      <c r="W446">
        <f t="shared" si="159"/>
        <v>0</v>
      </c>
      <c r="X446">
        <f t="shared" si="160"/>
        <v>0</v>
      </c>
      <c r="Y446">
        <f t="shared" si="161"/>
        <v>0</v>
      </c>
      <c r="Z446">
        <f t="shared" si="162"/>
        <v>0</v>
      </c>
    </row>
    <row r="447" spans="2:26" ht="12.75">
      <c r="B447" s="18">
        <f t="shared" si="175"/>
        <v>18000</v>
      </c>
      <c r="C447" s="19">
        <f>C457+((C439-C457)/18)*10</f>
        <v>1.4692222222222222</v>
      </c>
      <c r="E447" s="18">
        <f t="shared" si="176"/>
        <v>18000</v>
      </c>
      <c r="F447" s="19">
        <f>F457+((F439-F457)/18)*10</f>
        <v>0.468</v>
      </c>
      <c r="H447">
        <f t="shared" si="163"/>
        <v>0</v>
      </c>
      <c r="I447">
        <f t="shared" si="163"/>
        <v>0</v>
      </c>
      <c r="J447">
        <f t="shared" si="166"/>
        <v>0</v>
      </c>
      <c r="K447">
        <f t="shared" si="167"/>
        <v>0</v>
      </c>
      <c r="L447">
        <f t="shared" si="168"/>
        <v>0</v>
      </c>
      <c r="M447">
        <f t="shared" si="169"/>
        <v>0</v>
      </c>
      <c r="N447">
        <f t="shared" si="170"/>
        <v>0</v>
      </c>
      <c r="O447">
        <f t="shared" si="171"/>
        <v>0</v>
      </c>
      <c r="P447">
        <f t="shared" si="172"/>
        <v>0</v>
      </c>
      <c r="R447">
        <f t="shared" si="172"/>
        <v>0</v>
      </c>
      <c r="S447">
        <f t="shared" si="155"/>
        <v>0</v>
      </c>
      <c r="T447">
        <f t="shared" si="156"/>
        <v>0</v>
      </c>
      <c r="U447">
        <f t="shared" si="157"/>
        <v>0</v>
      </c>
      <c r="V447">
        <f t="shared" si="158"/>
        <v>0</v>
      </c>
      <c r="W447">
        <f t="shared" si="159"/>
        <v>0</v>
      </c>
      <c r="X447">
        <f t="shared" si="160"/>
        <v>0</v>
      </c>
      <c r="Y447">
        <f t="shared" si="161"/>
        <v>0</v>
      </c>
      <c r="Z447">
        <f t="shared" si="162"/>
        <v>0</v>
      </c>
    </row>
    <row r="448" spans="2:26" ht="12.75">
      <c r="B448" s="18">
        <f t="shared" si="175"/>
        <v>19000</v>
      </c>
      <c r="C448" s="19">
        <f>C457+((C439-C457)/18)*9</f>
        <v>1.4645</v>
      </c>
      <c r="E448" s="18">
        <f t="shared" si="176"/>
        <v>19000</v>
      </c>
      <c r="F448" s="19">
        <f>F457+((F439-F457)/18)*9</f>
        <v>0.469</v>
      </c>
      <c r="H448">
        <f t="shared" si="163"/>
        <v>0</v>
      </c>
      <c r="I448">
        <f t="shared" si="163"/>
        <v>0</v>
      </c>
      <c r="J448">
        <f t="shared" si="166"/>
        <v>0</v>
      </c>
      <c r="K448">
        <f t="shared" si="167"/>
        <v>0</v>
      </c>
      <c r="L448">
        <f t="shared" si="168"/>
        <v>0</v>
      </c>
      <c r="M448">
        <f t="shared" si="169"/>
        <v>0</v>
      </c>
      <c r="N448">
        <f t="shared" si="170"/>
        <v>0</v>
      </c>
      <c r="O448">
        <f t="shared" si="171"/>
        <v>0</v>
      </c>
      <c r="P448">
        <f t="shared" si="172"/>
        <v>0</v>
      </c>
      <c r="R448">
        <f t="shared" si="172"/>
        <v>0</v>
      </c>
      <c r="S448">
        <f t="shared" si="155"/>
        <v>0</v>
      </c>
      <c r="T448">
        <f t="shared" si="156"/>
        <v>0</v>
      </c>
      <c r="U448">
        <f t="shared" si="157"/>
        <v>0</v>
      </c>
      <c r="V448">
        <f t="shared" si="158"/>
        <v>0</v>
      </c>
      <c r="W448">
        <f t="shared" si="159"/>
        <v>0</v>
      </c>
      <c r="X448">
        <f t="shared" si="160"/>
        <v>0</v>
      </c>
      <c r="Y448">
        <f t="shared" si="161"/>
        <v>0</v>
      </c>
      <c r="Z448">
        <f t="shared" si="162"/>
        <v>0</v>
      </c>
    </row>
    <row r="449" spans="2:26" ht="12.75">
      <c r="B449" s="18">
        <f t="shared" si="175"/>
        <v>20000</v>
      </c>
      <c r="C449" s="19">
        <f>C457+((C439-C457)/18)*8</f>
        <v>1.4597777777777776</v>
      </c>
      <c r="E449" s="18">
        <f t="shared" si="176"/>
        <v>20000</v>
      </c>
      <c r="F449" s="19">
        <f>F457+((F439-F457)/18)*8</f>
        <v>0.47</v>
      </c>
      <c r="H449">
        <f t="shared" si="163"/>
        <v>0</v>
      </c>
      <c r="I449">
        <f t="shared" si="163"/>
        <v>0</v>
      </c>
      <c r="J449">
        <f t="shared" si="166"/>
        <v>0</v>
      </c>
      <c r="K449">
        <f t="shared" si="167"/>
        <v>0</v>
      </c>
      <c r="L449">
        <f t="shared" si="168"/>
        <v>0</v>
      </c>
      <c r="M449">
        <f t="shared" si="169"/>
        <v>0</v>
      </c>
      <c r="N449">
        <f t="shared" si="170"/>
        <v>0</v>
      </c>
      <c r="O449">
        <f t="shared" si="171"/>
        <v>0</v>
      </c>
      <c r="P449">
        <f t="shared" si="172"/>
        <v>0</v>
      </c>
      <c r="R449">
        <f t="shared" si="172"/>
        <v>0</v>
      </c>
      <c r="S449">
        <f t="shared" si="155"/>
        <v>0</v>
      </c>
      <c r="T449">
        <f t="shared" si="156"/>
        <v>0</v>
      </c>
      <c r="U449">
        <f t="shared" si="157"/>
        <v>0</v>
      </c>
      <c r="V449">
        <f t="shared" si="158"/>
        <v>0</v>
      </c>
      <c r="W449">
        <f t="shared" si="159"/>
        <v>0</v>
      </c>
      <c r="X449">
        <f t="shared" si="160"/>
        <v>0</v>
      </c>
      <c r="Y449">
        <f t="shared" si="161"/>
        <v>0</v>
      </c>
      <c r="Z449">
        <f t="shared" si="162"/>
        <v>0</v>
      </c>
    </row>
    <row r="450" spans="2:26" ht="12.75">
      <c r="B450" s="18">
        <f t="shared" si="175"/>
        <v>21000</v>
      </c>
      <c r="C450" s="19">
        <f>C457+((C439-C457)/18)*7</f>
        <v>1.4550555555555555</v>
      </c>
      <c r="E450" s="18">
        <f t="shared" si="176"/>
        <v>21000</v>
      </c>
      <c r="F450" s="19">
        <f>F457+((F439-F457)/18)*7</f>
        <v>0.471</v>
      </c>
      <c r="H450">
        <f t="shared" si="163"/>
        <v>0</v>
      </c>
      <c r="I450">
        <f t="shared" si="163"/>
        <v>0</v>
      </c>
      <c r="J450">
        <f t="shared" si="166"/>
        <v>0</v>
      </c>
      <c r="K450">
        <f t="shared" si="167"/>
        <v>0</v>
      </c>
      <c r="L450">
        <f t="shared" si="168"/>
        <v>0</v>
      </c>
      <c r="M450">
        <f t="shared" si="169"/>
        <v>0</v>
      </c>
      <c r="N450">
        <f t="shared" si="170"/>
        <v>0</v>
      </c>
      <c r="O450">
        <f t="shared" si="171"/>
        <v>0</v>
      </c>
      <c r="P450">
        <f t="shared" si="172"/>
        <v>0</v>
      </c>
      <c r="R450">
        <f t="shared" si="172"/>
        <v>0</v>
      </c>
      <c r="S450">
        <f t="shared" si="155"/>
        <v>0</v>
      </c>
      <c r="T450">
        <f t="shared" si="156"/>
        <v>0</v>
      </c>
      <c r="U450">
        <f t="shared" si="157"/>
        <v>0</v>
      </c>
      <c r="V450">
        <f t="shared" si="158"/>
        <v>0</v>
      </c>
      <c r="W450">
        <f t="shared" si="159"/>
        <v>0</v>
      </c>
      <c r="X450">
        <f t="shared" si="160"/>
        <v>0</v>
      </c>
      <c r="Y450">
        <f t="shared" si="161"/>
        <v>0</v>
      </c>
      <c r="Z450">
        <f t="shared" si="162"/>
        <v>0</v>
      </c>
    </row>
    <row r="451" spans="2:26" ht="12.75">
      <c r="B451" s="18">
        <f t="shared" si="175"/>
        <v>22000</v>
      </c>
      <c r="C451" s="19">
        <f>C457+((C439-C457)/18)*6</f>
        <v>1.4503333333333333</v>
      </c>
      <c r="E451" s="18">
        <f t="shared" si="176"/>
        <v>22000</v>
      </c>
      <c r="F451" s="19">
        <f>F457+((F439-F457)/18)*6</f>
        <v>0.472</v>
      </c>
      <c r="H451">
        <f t="shared" si="163"/>
        <v>0</v>
      </c>
      <c r="I451">
        <f t="shared" si="163"/>
        <v>0</v>
      </c>
      <c r="J451">
        <f t="shared" si="166"/>
        <v>0</v>
      </c>
      <c r="K451">
        <f t="shared" si="167"/>
        <v>0</v>
      </c>
      <c r="L451">
        <f t="shared" si="168"/>
        <v>0</v>
      </c>
      <c r="M451">
        <f t="shared" si="169"/>
        <v>0</v>
      </c>
      <c r="N451">
        <f t="shared" si="170"/>
        <v>0</v>
      </c>
      <c r="O451">
        <f t="shared" si="171"/>
        <v>0</v>
      </c>
      <c r="P451">
        <f t="shared" si="172"/>
        <v>0</v>
      </c>
      <c r="R451">
        <f t="shared" si="172"/>
        <v>0</v>
      </c>
      <c r="S451">
        <f t="shared" si="155"/>
        <v>0</v>
      </c>
      <c r="T451">
        <f t="shared" si="156"/>
        <v>0</v>
      </c>
      <c r="U451">
        <f t="shared" si="157"/>
        <v>0</v>
      </c>
      <c r="V451">
        <f t="shared" si="158"/>
        <v>0</v>
      </c>
      <c r="W451">
        <f t="shared" si="159"/>
        <v>0</v>
      </c>
      <c r="X451">
        <f t="shared" si="160"/>
        <v>0</v>
      </c>
      <c r="Y451">
        <f t="shared" si="161"/>
        <v>0</v>
      </c>
      <c r="Z451">
        <f t="shared" si="162"/>
        <v>0</v>
      </c>
    </row>
    <row r="452" spans="2:26" ht="12.75">
      <c r="B452" s="18">
        <f t="shared" si="175"/>
        <v>23000</v>
      </c>
      <c r="C452" s="19">
        <f>C457+((C439-C457)/18)*5</f>
        <v>1.445611111111111</v>
      </c>
      <c r="E452" s="18">
        <f t="shared" si="176"/>
        <v>23000</v>
      </c>
      <c r="F452" s="19">
        <f>F457+((F439-F457)/18)*5</f>
        <v>0.473</v>
      </c>
      <c r="H452">
        <f t="shared" si="163"/>
        <v>0</v>
      </c>
      <c r="I452">
        <f t="shared" si="163"/>
        <v>0</v>
      </c>
      <c r="J452">
        <f t="shared" si="166"/>
        <v>0</v>
      </c>
      <c r="K452">
        <f t="shared" si="167"/>
        <v>0</v>
      </c>
      <c r="L452">
        <f t="shared" si="168"/>
        <v>0</v>
      </c>
      <c r="M452">
        <f t="shared" si="169"/>
        <v>0</v>
      </c>
      <c r="N452">
        <f t="shared" si="170"/>
        <v>0</v>
      </c>
      <c r="O452">
        <f t="shared" si="171"/>
        <v>0</v>
      </c>
      <c r="P452">
        <f t="shared" si="172"/>
        <v>0</v>
      </c>
      <c r="R452">
        <f t="shared" si="172"/>
        <v>0</v>
      </c>
      <c r="S452">
        <f t="shared" si="155"/>
        <v>0</v>
      </c>
      <c r="T452">
        <f t="shared" si="156"/>
        <v>0</v>
      </c>
      <c r="U452">
        <f t="shared" si="157"/>
        <v>0</v>
      </c>
      <c r="V452">
        <f t="shared" si="158"/>
        <v>0</v>
      </c>
      <c r="W452">
        <f t="shared" si="159"/>
        <v>0</v>
      </c>
      <c r="X452">
        <f t="shared" si="160"/>
        <v>0</v>
      </c>
      <c r="Y452">
        <f t="shared" si="161"/>
        <v>0</v>
      </c>
      <c r="Z452">
        <f t="shared" si="162"/>
        <v>0</v>
      </c>
    </row>
    <row r="453" spans="2:26" ht="12.75">
      <c r="B453" s="18">
        <f t="shared" si="175"/>
        <v>24000</v>
      </c>
      <c r="C453" s="19">
        <f>C457+((C439-C457)/18)*4</f>
        <v>1.4408888888888889</v>
      </c>
      <c r="E453" s="18">
        <f t="shared" si="176"/>
        <v>24000</v>
      </c>
      <c r="F453" s="19">
        <f>F457+((F439-F457)/18)*4</f>
        <v>0.474</v>
      </c>
      <c r="H453">
        <f t="shared" si="163"/>
        <v>0</v>
      </c>
      <c r="I453">
        <f t="shared" si="163"/>
        <v>0</v>
      </c>
      <c r="J453">
        <f t="shared" si="166"/>
        <v>0</v>
      </c>
      <c r="K453">
        <f t="shared" si="167"/>
        <v>0</v>
      </c>
      <c r="L453">
        <f t="shared" si="168"/>
        <v>0</v>
      </c>
      <c r="M453">
        <f t="shared" si="169"/>
        <v>0</v>
      </c>
      <c r="N453">
        <f t="shared" si="170"/>
        <v>0</v>
      </c>
      <c r="O453">
        <f t="shared" si="171"/>
        <v>0</v>
      </c>
      <c r="P453">
        <f t="shared" si="172"/>
        <v>0</v>
      </c>
      <c r="R453">
        <f t="shared" si="172"/>
        <v>0</v>
      </c>
      <c r="S453">
        <f t="shared" si="155"/>
        <v>0</v>
      </c>
      <c r="T453">
        <f t="shared" si="156"/>
        <v>0</v>
      </c>
      <c r="U453">
        <f t="shared" si="157"/>
        <v>0</v>
      </c>
      <c r="V453">
        <f t="shared" si="158"/>
        <v>0</v>
      </c>
      <c r="W453">
        <f t="shared" si="159"/>
        <v>0</v>
      </c>
      <c r="X453">
        <f t="shared" si="160"/>
        <v>0</v>
      </c>
      <c r="Y453">
        <f t="shared" si="161"/>
        <v>0</v>
      </c>
      <c r="Z453">
        <f t="shared" si="162"/>
        <v>0</v>
      </c>
    </row>
    <row r="454" spans="2:26" ht="12.75">
      <c r="B454" s="18">
        <f t="shared" si="175"/>
        <v>25000</v>
      </c>
      <c r="C454" s="19">
        <f>C457+((C439-C457)/18)*3</f>
        <v>1.4361666666666666</v>
      </c>
      <c r="E454" s="18">
        <f t="shared" si="176"/>
        <v>25000</v>
      </c>
      <c r="F454" s="19">
        <f>F457+((F439-F457)/18)*3</f>
        <v>0.475</v>
      </c>
      <c r="H454">
        <f t="shared" si="163"/>
        <v>0</v>
      </c>
      <c r="I454">
        <f t="shared" si="163"/>
        <v>0</v>
      </c>
      <c r="J454">
        <f t="shared" si="166"/>
        <v>0</v>
      </c>
      <c r="K454">
        <f t="shared" si="167"/>
        <v>0</v>
      </c>
      <c r="L454">
        <f t="shared" si="168"/>
        <v>0</v>
      </c>
      <c r="M454">
        <f t="shared" si="169"/>
        <v>0</v>
      </c>
      <c r="N454">
        <f t="shared" si="170"/>
        <v>0</v>
      </c>
      <c r="O454">
        <f t="shared" si="171"/>
        <v>0</v>
      </c>
      <c r="P454">
        <f t="shared" si="172"/>
        <v>0</v>
      </c>
      <c r="R454">
        <f t="shared" si="172"/>
        <v>0</v>
      </c>
      <c r="S454">
        <f aca="true" t="shared" si="177" ref="S454:S517">IF(AND(S$4&gt;=$E454,S$4&lt;$E455),$F454,0)</f>
        <v>0</v>
      </c>
      <c r="T454">
        <f aca="true" t="shared" si="178" ref="T454:T517">IF(AND(T$4&gt;=$E454,T$4&lt;$E455),$F454,0)</f>
        <v>0</v>
      </c>
      <c r="U454">
        <f aca="true" t="shared" si="179" ref="U454:U517">IF(AND(U$4&gt;=$E454,U$4&lt;$E455),$F454,0)</f>
        <v>0</v>
      </c>
      <c r="V454">
        <f aca="true" t="shared" si="180" ref="V454:V517">IF(AND(V$4&gt;=$E454,V$4&lt;$E455),$F454,0)</f>
        <v>0</v>
      </c>
      <c r="W454">
        <f aca="true" t="shared" si="181" ref="W454:W517">IF(AND(W$4&gt;=$E454,W$4&lt;$E455),$F454,0)</f>
        <v>0</v>
      </c>
      <c r="X454">
        <f aca="true" t="shared" si="182" ref="X454:X517">IF(AND(X$4&gt;=$E454,X$4&lt;$E455),$F454,0)</f>
        <v>0</v>
      </c>
      <c r="Y454">
        <f aca="true" t="shared" si="183" ref="Y454:Y517">IF(AND(Y$4&gt;=$E454,Y$4&lt;$E455),$F454,0)</f>
        <v>0</v>
      </c>
      <c r="Z454">
        <f aca="true" t="shared" si="184" ref="Z454:Z517">IF(AND(Z$4&gt;=$E454,Z$4&lt;$E455),$F454,0)</f>
        <v>0</v>
      </c>
    </row>
    <row r="455" spans="2:26" ht="12.75">
      <c r="B455" s="18">
        <f t="shared" si="175"/>
        <v>26000</v>
      </c>
      <c r="C455" s="19">
        <f>C457+((C439-C457)/18)*2</f>
        <v>1.4314444444444443</v>
      </c>
      <c r="E455" s="18">
        <f t="shared" si="176"/>
        <v>26000</v>
      </c>
      <c r="F455" s="19">
        <f>F457+((F439-F457)/18)*2</f>
        <v>0.476</v>
      </c>
      <c r="H455">
        <f aca="true" t="shared" si="185" ref="H455:I518">IF(AND(H$4&gt;=$E455,H$4&lt;$E456),$F455,0)</f>
        <v>0</v>
      </c>
      <c r="I455">
        <f t="shared" si="185"/>
        <v>0</v>
      </c>
      <c r="J455">
        <f t="shared" si="166"/>
        <v>0</v>
      </c>
      <c r="K455">
        <f t="shared" si="167"/>
        <v>0</v>
      </c>
      <c r="L455">
        <f t="shared" si="168"/>
        <v>0</v>
      </c>
      <c r="M455">
        <f t="shared" si="169"/>
        <v>0</v>
      </c>
      <c r="N455">
        <f t="shared" si="170"/>
        <v>0</v>
      </c>
      <c r="O455">
        <f t="shared" si="171"/>
        <v>0</v>
      </c>
      <c r="P455">
        <f t="shared" si="172"/>
        <v>0</v>
      </c>
      <c r="R455">
        <f t="shared" si="172"/>
        <v>0</v>
      </c>
      <c r="S455">
        <f t="shared" si="177"/>
        <v>0</v>
      </c>
      <c r="T455">
        <f t="shared" si="178"/>
        <v>0</v>
      </c>
      <c r="U455">
        <f t="shared" si="179"/>
        <v>0</v>
      </c>
      <c r="V455">
        <f t="shared" si="180"/>
        <v>0</v>
      </c>
      <c r="W455">
        <f t="shared" si="181"/>
        <v>0</v>
      </c>
      <c r="X455">
        <f t="shared" si="182"/>
        <v>0</v>
      </c>
      <c r="Y455">
        <f t="shared" si="183"/>
        <v>0</v>
      </c>
      <c r="Z455">
        <f t="shared" si="184"/>
        <v>0</v>
      </c>
    </row>
    <row r="456" spans="2:26" ht="12.75">
      <c r="B456" s="18">
        <f t="shared" si="175"/>
        <v>27000</v>
      </c>
      <c r="C456" s="19">
        <f>C457+((C439-C457)/18)*1</f>
        <v>1.4267222222222222</v>
      </c>
      <c r="E456" s="18">
        <f t="shared" si="176"/>
        <v>27000</v>
      </c>
      <c r="F456" s="19">
        <f>F457+((F439-F457)/18)*1</f>
        <v>0.477</v>
      </c>
      <c r="H456">
        <f t="shared" si="185"/>
        <v>0</v>
      </c>
      <c r="I456">
        <f t="shared" si="185"/>
        <v>0</v>
      </c>
      <c r="J456">
        <f t="shared" si="166"/>
        <v>0</v>
      </c>
      <c r="K456">
        <f t="shared" si="167"/>
        <v>0</v>
      </c>
      <c r="L456">
        <f t="shared" si="168"/>
        <v>0</v>
      </c>
      <c r="M456">
        <f t="shared" si="169"/>
        <v>0</v>
      </c>
      <c r="N456">
        <f t="shared" si="170"/>
        <v>0</v>
      </c>
      <c r="O456">
        <f t="shared" si="171"/>
        <v>0</v>
      </c>
      <c r="P456">
        <f t="shared" si="172"/>
        <v>0</v>
      </c>
      <c r="R456">
        <f t="shared" si="172"/>
        <v>0</v>
      </c>
      <c r="S456">
        <f t="shared" si="177"/>
        <v>0</v>
      </c>
      <c r="T456">
        <f t="shared" si="178"/>
        <v>0</v>
      </c>
      <c r="U456">
        <f t="shared" si="179"/>
        <v>0</v>
      </c>
      <c r="V456">
        <f t="shared" si="180"/>
        <v>0</v>
      </c>
      <c r="W456">
        <f t="shared" si="181"/>
        <v>0</v>
      </c>
      <c r="X456">
        <f t="shared" si="182"/>
        <v>0</v>
      </c>
      <c r="Y456">
        <f t="shared" si="183"/>
        <v>0</v>
      </c>
      <c r="Z456">
        <f t="shared" si="184"/>
        <v>0</v>
      </c>
    </row>
    <row r="457" spans="2:26" ht="12.75">
      <c r="B457" s="18">
        <f>B384*10</f>
        <v>28000.000000000004</v>
      </c>
      <c r="C457" s="19">
        <v>1.422</v>
      </c>
      <c r="E457" s="18">
        <f>E384*10</f>
        <v>28000.000000000004</v>
      </c>
      <c r="F457" s="19">
        <v>0.478</v>
      </c>
      <c r="H457">
        <f t="shared" si="185"/>
        <v>0</v>
      </c>
      <c r="I457">
        <f t="shared" si="185"/>
        <v>0</v>
      </c>
      <c r="J457">
        <f t="shared" si="166"/>
        <v>0</v>
      </c>
      <c r="K457">
        <f t="shared" si="167"/>
        <v>0</v>
      </c>
      <c r="L457">
        <f t="shared" si="168"/>
        <v>0</v>
      </c>
      <c r="M457">
        <f t="shared" si="169"/>
        <v>0</v>
      </c>
      <c r="N457">
        <f t="shared" si="170"/>
        <v>0</v>
      </c>
      <c r="O457">
        <f t="shared" si="171"/>
        <v>0</v>
      </c>
      <c r="P457">
        <f t="shared" si="172"/>
        <v>0</v>
      </c>
      <c r="R457">
        <f t="shared" si="172"/>
        <v>0</v>
      </c>
      <c r="S457">
        <f t="shared" si="177"/>
        <v>0</v>
      </c>
      <c r="T457">
        <f t="shared" si="178"/>
        <v>0</v>
      </c>
      <c r="U457">
        <f t="shared" si="179"/>
        <v>0</v>
      </c>
      <c r="V457">
        <f t="shared" si="180"/>
        <v>0</v>
      </c>
      <c r="W457">
        <f t="shared" si="181"/>
        <v>0</v>
      </c>
      <c r="X457">
        <f t="shared" si="182"/>
        <v>0</v>
      </c>
      <c r="Y457">
        <f t="shared" si="183"/>
        <v>0</v>
      </c>
      <c r="Z457">
        <f t="shared" si="184"/>
        <v>0</v>
      </c>
    </row>
    <row r="458" spans="2:26" ht="12.75">
      <c r="B458" s="18">
        <f aca="true" t="shared" si="186" ref="B458:B474">B457+1000</f>
        <v>29000.000000000004</v>
      </c>
      <c r="C458" s="19">
        <f>C475+((C457-C475)/18)*17</f>
        <v>1.4173888888888888</v>
      </c>
      <c r="E458" s="18">
        <f aca="true" t="shared" si="187" ref="E458:E474">E457+1000</f>
        <v>29000.000000000004</v>
      </c>
      <c r="F458" s="19">
        <f>F475+((F457-F475)/18)*17</f>
        <v>0.47866666666666663</v>
      </c>
      <c r="H458">
        <f t="shared" si="185"/>
        <v>0</v>
      </c>
      <c r="I458">
        <f t="shared" si="185"/>
        <v>0</v>
      </c>
      <c r="J458">
        <f t="shared" si="166"/>
        <v>0</v>
      </c>
      <c r="K458">
        <f t="shared" si="167"/>
        <v>0</v>
      </c>
      <c r="L458">
        <f t="shared" si="168"/>
        <v>0</v>
      </c>
      <c r="M458">
        <f t="shared" si="169"/>
        <v>0</v>
      </c>
      <c r="N458">
        <f t="shared" si="170"/>
        <v>0</v>
      </c>
      <c r="O458">
        <f t="shared" si="171"/>
        <v>0</v>
      </c>
      <c r="P458">
        <f t="shared" si="172"/>
        <v>0</v>
      </c>
      <c r="R458">
        <f t="shared" si="172"/>
        <v>0</v>
      </c>
      <c r="S458">
        <f t="shared" si="177"/>
        <v>0</v>
      </c>
      <c r="T458">
        <f t="shared" si="178"/>
        <v>0</v>
      </c>
      <c r="U458">
        <f t="shared" si="179"/>
        <v>0</v>
      </c>
      <c r="V458">
        <f t="shared" si="180"/>
        <v>0</v>
      </c>
      <c r="W458">
        <f t="shared" si="181"/>
        <v>0</v>
      </c>
      <c r="X458">
        <f t="shared" si="182"/>
        <v>0</v>
      </c>
      <c r="Y458">
        <f t="shared" si="183"/>
        <v>0</v>
      </c>
      <c r="Z458">
        <f t="shared" si="184"/>
        <v>0</v>
      </c>
    </row>
    <row r="459" spans="2:26" ht="12.75">
      <c r="B459" s="18">
        <f t="shared" si="186"/>
        <v>30000.000000000004</v>
      </c>
      <c r="C459" s="19">
        <f>C475+((C457-C475)/18)*16</f>
        <v>1.4127777777777777</v>
      </c>
      <c r="E459" s="18">
        <f t="shared" si="187"/>
        <v>30000.000000000004</v>
      </c>
      <c r="F459" s="19">
        <f>F475+((F457-F475)/18)*16</f>
        <v>0.47933333333333333</v>
      </c>
      <c r="H459">
        <f t="shared" si="185"/>
        <v>0</v>
      </c>
      <c r="I459">
        <f t="shared" si="185"/>
        <v>0</v>
      </c>
      <c r="J459">
        <f t="shared" si="166"/>
        <v>0</v>
      </c>
      <c r="K459">
        <f t="shared" si="167"/>
        <v>0</v>
      </c>
      <c r="L459">
        <f t="shared" si="168"/>
        <v>0</v>
      </c>
      <c r="M459">
        <f t="shared" si="169"/>
        <v>0</v>
      </c>
      <c r="N459">
        <f t="shared" si="170"/>
        <v>0</v>
      </c>
      <c r="O459">
        <f t="shared" si="171"/>
        <v>0</v>
      </c>
      <c r="P459">
        <f t="shared" si="172"/>
        <v>0</v>
      </c>
      <c r="R459">
        <f t="shared" si="172"/>
        <v>0</v>
      </c>
      <c r="S459">
        <f t="shared" si="177"/>
        <v>0</v>
      </c>
      <c r="T459">
        <f t="shared" si="178"/>
        <v>0</v>
      </c>
      <c r="U459">
        <f t="shared" si="179"/>
        <v>0</v>
      </c>
      <c r="V459">
        <f t="shared" si="180"/>
        <v>0</v>
      </c>
      <c r="W459">
        <f t="shared" si="181"/>
        <v>0</v>
      </c>
      <c r="X459">
        <f t="shared" si="182"/>
        <v>0</v>
      </c>
      <c r="Y459">
        <f t="shared" si="183"/>
        <v>0</v>
      </c>
      <c r="Z459">
        <f t="shared" si="184"/>
        <v>0</v>
      </c>
    </row>
    <row r="460" spans="2:26" ht="12.75">
      <c r="B460" s="18">
        <f t="shared" si="186"/>
        <v>31000.000000000004</v>
      </c>
      <c r="C460" s="19">
        <f>C475+((C457-C475)/18)*15</f>
        <v>1.4081666666666666</v>
      </c>
      <c r="E460" s="18">
        <f t="shared" si="187"/>
        <v>31000.000000000004</v>
      </c>
      <c r="F460" s="19">
        <f>F475+((F457-F475)/18)*15</f>
        <v>0.48</v>
      </c>
      <c r="H460">
        <f t="shared" si="185"/>
        <v>0</v>
      </c>
      <c r="I460">
        <f t="shared" si="185"/>
        <v>0</v>
      </c>
      <c r="J460">
        <f t="shared" si="166"/>
        <v>0</v>
      </c>
      <c r="K460">
        <f t="shared" si="167"/>
        <v>0</v>
      </c>
      <c r="L460">
        <f t="shared" si="168"/>
        <v>0</v>
      </c>
      <c r="M460">
        <f t="shared" si="169"/>
        <v>0</v>
      </c>
      <c r="N460">
        <f t="shared" si="170"/>
        <v>0</v>
      </c>
      <c r="O460">
        <f t="shared" si="171"/>
        <v>0</v>
      </c>
      <c r="P460">
        <f t="shared" si="172"/>
        <v>0</v>
      </c>
      <c r="R460">
        <f t="shared" si="172"/>
        <v>0</v>
      </c>
      <c r="S460">
        <f t="shared" si="177"/>
        <v>0</v>
      </c>
      <c r="T460">
        <f t="shared" si="178"/>
        <v>0</v>
      </c>
      <c r="U460">
        <f t="shared" si="179"/>
        <v>0</v>
      </c>
      <c r="V460">
        <f t="shared" si="180"/>
        <v>0</v>
      </c>
      <c r="W460">
        <f t="shared" si="181"/>
        <v>0</v>
      </c>
      <c r="X460">
        <f t="shared" si="182"/>
        <v>0</v>
      </c>
      <c r="Y460">
        <f t="shared" si="183"/>
        <v>0</v>
      </c>
      <c r="Z460">
        <f t="shared" si="184"/>
        <v>0</v>
      </c>
    </row>
    <row r="461" spans="2:26" ht="12.75">
      <c r="B461" s="18">
        <f t="shared" si="186"/>
        <v>32000.000000000004</v>
      </c>
      <c r="C461" s="19">
        <f>C475+((C457-C475)/18)*14</f>
        <v>1.4035555555555554</v>
      </c>
      <c r="E461" s="18">
        <f t="shared" si="187"/>
        <v>32000.000000000004</v>
      </c>
      <c r="F461" s="19">
        <f>F475+((F457-F475)/18)*14</f>
        <v>0.48066666666666663</v>
      </c>
      <c r="H461">
        <f t="shared" si="185"/>
        <v>0</v>
      </c>
      <c r="I461">
        <f t="shared" si="185"/>
        <v>0</v>
      </c>
      <c r="J461">
        <f t="shared" si="166"/>
        <v>0</v>
      </c>
      <c r="K461">
        <f t="shared" si="167"/>
        <v>0</v>
      </c>
      <c r="L461">
        <f t="shared" si="168"/>
        <v>0</v>
      </c>
      <c r="M461">
        <f t="shared" si="169"/>
        <v>0</v>
      </c>
      <c r="N461">
        <f t="shared" si="170"/>
        <v>0</v>
      </c>
      <c r="O461">
        <f t="shared" si="171"/>
        <v>0</v>
      </c>
      <c r="P461">
        <f t="shared" si="172"/>
        <v>0</v>
      </c>
      <c r="R461">
        <f t="shared" si="172"/>
        <v>0</v>
      </c>
      <c r="S461">
        <f t="shared" si="177"/>
        <v>0</v>
      </c>
      <c r="T461">
        <f t="shared" si="178"/>
        <v>0</v>
      </c>
      <c r="U461">
        <f t="shared" si="179"/>
        <v>0</v>
      </c>
      <c r="V461">
        <f t="shared" si="180"/>
        <v>0</v>
      </c>
      <c r="W461">
        <f t="shared" si="181"/>
        <v>0</v>
      </c>
      <c r="X461">
        <f t="shared" si="182"/>
        <v>0</v>
      </c>
      <c r="Y461">
        <f t="shared" si="183"/>
        <v>0</v>
      </c>
      <c r="Z461">
        <f t="shared" si="184"/>
        <v>0</v>
      </c>
    </row>
    <row r="462" spans="2:26" ht="12.75">
      <c r="B462" s="18">
        <f t="shared" si="186"/>
        <v>33000</v>
      </c>
      <c r="C462" s="19">
        <f>C475+((C457-C475)/18)*13</f>
        <v>1.3989444444444443</v>
      </c>
      <c r="E462" s="18">
        <f t="shared" si="187"/>
        <v>33000</v>
      </c>
      <c r="F462" s="19">
        <f>F475+((F457-F475)/18)*13</f>
        <v>0.48133333333333334</v>
      </c>
      <c r="H462">
        <f t="shared" si="185"/>
        <v>0</v>
      </c>
      <c r="I462">
        <f t="shared" si="185"/>
        <v>0</v>
      </c>
      <c r="J462">
        <f t="shared" si="166"/>
        <v>0</v>
      </c>
      <c r="K462">
        <f t="shared" si="167"/>
        <v>0</v>
      </c>
      <c r="L462">
        <f t="shared" si="168"/>
        <v>0</v>
      </c>
      <c r="M462">
        <f t="shared" si="169"/>
        <v>0</v>
      </c>
      <c r="N462">
        <f t="shared" si="170"/>
        <v>0</v>
      </c>
      <c r="O462">
        <f t="shared" si="171"/>
        <v>0</v>
      </c>
      <c r="P462">
        <f t="shared" si="172"/>
        <v>0</v>
      </c>
      <c r="R462">
        <f t="shared" si="172"/>
        <v>0</v>
      </c>
      <c r="S462">
        <f t="shared" si="177"/>
        <v>0</v>
      </c>
      <c r="T462">
        <f t="shared" si="178"/>
        <v>0</v>
      </c>
      <c r="U462">
        <f t="shared" si="179"/>
        <v>0</v>
      </c>
      <c r="V462">
        <f t="shared" si="180"/>
        <v>0</v>
      </c>
      <c r="W462">
        <f t="shared" si="181"/>
        <v>0</v>
      </c>
      <c r="X462">
        <f t="shared" si="182"/>
        <v>0</v>
      </c>
      <c r="Y462">
        <f t="shared" si="183"/>
        <v>0</v>
      </c>
      <c r="Z462">
        <f t="shared" si="184"/>
        <v>0</v>
      </c>
    </row>
    <row r="463" spans="2:26" ht="12.75">
      <c r="B463" s="18">
        <f t="shared" si="186"/>
        <v>34000</v>
      </c>
      <c r="C463" s="19">
        <f>C475+((C457-C475)/18)*12</f>
        <v>1.3943333333333332</v>
      </c>
      <c r="E463" s="18">
        <f t="shared" si="187"/>
        <v>34000</v>
      </c>
      <c r="F463" s="19">
        <f>F475+((F457-F475)/18)*12</f>
        <v>0.482</v>
      </c>
      <c r="H463">
        <f t="shared" si="185"/>
        <v>0</v>
      </c>
      <c r="I463">
        <f t="shared" si="185"/>
        <v>0</v>
      </c>
      <c r="J463">
        <f t="shared" si="166"/>
        <v>0</v>
      </c>
      <c r="K463">
        <f t="shared" si="167"/>
        <v>0</v>
      </c>
      <c r="L463">
        <f t="shared" si="168"/>
        <v>0</v>
      </c>
      <c r="M463">
        <f t="shared" si="169"/>
        <v>0</v>
      </c>
      <c r="N463">
        <f t="shared" si="170"/>
        <v>0</v>
      </c>
      <c r="O463">
        <f t="shared" si="171"/>
        <v>0</v>
      </c>
      <c r="P463">
        <f t="shared" si="172"/>
        <v>0</v>
      </c>
      <c r="R463">
        <f t="shared" si="172"/>
        <v>0</v>
      </c>
      <c r="S463">
        <f t="shared" si="177"/>
        <v>0</v>
      </c>
      <c r="T463">
        <f t="shared" si="178"/>
        <v>0</v>
      </c>
      <c r="U463">
        <f t="shared" si="179"/>
        <v>0</v>
      </c>
      <c r="V463">
        <f t="shared" si="180"/>
        <v>0</v>
      </c>
      <c r="W463">
        <f t="shared" si="181"/>
        <v>0</v>
      </c>
      <c r="X463">
        <f t="shared" si="182"/>
        <v>0</v>
      </c>
      <c r="Y463">
        <f t="shared" si="183"/>
        <v>0</v>
      </c>
      <c r="Z463">
        <f t="shared" si="184"/>
        <v>0</v>
      </c>
    </row>
    <row r="464" spans="2:26" ht="12.75">
      <c r="B464" s="18">
        <f t="shared" si="186"/>
        <v>35000</v>
      </c>
      <c r="C464" s="19">
        <f>C475+((C457-C475)/18)*11</f>
        <v>1.389722222222222</v>
      </c>
      <c r="E464" s="18">
        <f t="shared" si="187"/>
        <v>35000</v>
      </c>
      <c r="F464" s="19">
        <f>F475+((F457-F475)/18)*11</f>
        <v>0.48266666666666663</v>
      </c>
      <c r="H464">
        <f t="shared" si="185"/>
        <v>0</v>
      </c>
      <c r="I464">
        <f t="shared" si="185"/>
        <v>0</v>
      </c>
      <c r="J464">
        <f t="shared" si="166"/>
        <v>0</v>
      </c>
      <c r="K464">
        <f t="shared" si="167"/>
        <v>0</v>
      </c>
      <c r="L464">
        <f t="shared" si="168"/>
        <v>0</v>
      </c>
      <c r="M464">
        <f t="shared" si="169"/>
        <v>0</v>
      </c>
      <c r="N464">
        <f t="shared" si="170"/>
        <v>0</v>
      </c>
      <c r="O464">
        <f t="shared" si="171"/>
        <v>0</v>
      </c>
      <c r="P464">
        <f t="shared" si="172"/>
        <v>0</v>
      </c>
      <c r="R464">
        <f t="shared" si="172"/>
        <v>0</v>
      </c>
      <c r="S464">
        <f t="shared" si="177"/>
        <v>0</v>
      </c>
      <c r="T464">
        <f t="shared" si="178"/>
        <v>0</v>
      </c>
      <c r="U464">
        <f t="shared" si="179"/>
        <v>0</v>
      </c>
      <c r="V464">
        <f t="shared" si="180"/>
        <v>0</v>
      </c>
      <c r="W464">
        <f t="shared" si="181"/>
        <v>0</v>
      </c>
      <c r="X464">
        <f t="shared" si="182"/>
        <v>0</v>
      </c>
      <c r="Y464">
        <f t="shared" si="183"/>
        <v>0</v>
      </c>
      <c r="Z464">
        <f t="shared" si="184"/>
        <v>0</v>
      </c>
    </row>
    <row r="465" spans="2:26" ht="12.75">
      <c r="B465" s="18">
        <f t="shared" si="186"/>
        <v>36000</v>
      </c>
      <c r="C465" s="19">
        <f>C475+((C457-C475)/18)*10</f>
        <v>1.385111111111111</v>
      </c>
      <c r="E465" s="18">
        <f t="shared" si="187"/>
        <v>36000</v>
      </c>
      <c r="F465" s="19">
        <f>F475+((F457-F475)/18)*10</f>
        <v>0.48333333333333334</v>
      </c>
      <c r="H465">
        <f t="shared" si="185"/>
        <v>0</v>
      </c>
      <c r="I465">
        <f t="shared" si="185"/>
        <v>0</v>
      </c>
      <c r="J465">
        <f t="shared" si="166"/>
        <v>0</v>
      </c>
      <c r="K465">
        <f t="shared" si="167"/>
        <v>0</v>
      </c>
      <c r="L465">
        <f t="shared" si="168"/>
        <v>0</v>
      </c>
      <c r="M465">
        <f t="shared" si="169"/>
        <v>0</v>
      </c>
      <c r="N465">
        <f t="shared" si="170"/>
        <v>0</v>
      </c>
      <c r="O465">
        <f t="shared" si="171"/>
        <v>0</v>
      </c>
      <c r="P465">
        <f t="shared" si="172"/>
        <v>0</v>
      </c>
      <c r="R465">
        <f t="shared" si="172"/>
        <v>0</v>
      </c>
      <c r="S465">
        <f t="shared" si="177"/>
        <v>0</v>
      </c>
      <c r="T465">
        <f t="shared" si="178"/>
        <v>0</v>
      </c>
      <c r="U465">
        <f t="shared" si="179"/>
        <v>0</v>
      </c>
      <c r="V465">
        <f t="shared" si="180"/>
        <v>0</v>
      </c>
      <c r="W465">
        <f t="shared" si="181"/>
        <v>0</v>
      </c>
      <c r="X465">
        <f t="shared" si="182"/>
        <v>0</v>
      </c>
      <c r="Y465">
        <f t="shared" si="183"/>
        <v>0</v>
      </c>
      <c r="Z465">
        <f t="shared" si="184"/>
        <v>0</v>
      </c>
    </row>
    <row r="466" spans="2:26" ht="12.75">
      <c r="B466" s="18">
        <f t="shared" si="186"/>
        <v>37000</v>
      </c>
      <c r="C466" s="19">
        <f>C475+((C457-C475)/18)*9</f>
        <v>1.3805</v>
      </c>
      <c r="E466" s="18">
        <f t="shared" si="187"/>
        <v>37000</v>
      </c>
      <c r="F466" s="19">
        <f>F475+((F457-F475)/18)*9</f>
        <v>0.484</v>
      </c>
      <c r="H466">
        <f t="shared" si="185"/>
        <v>0</v>
      </c>
      <c r="I466">
        <f t="shared" si="185"/>
        <v>0</v>
      </c>
      <c r="J466">
        <f t="shared" si="166"/>
        <v>0</v>
      </c>
      <c r="K466">
        <f t="shared" si="167"/>
        <v>0</v>
      </c>
      <c r="L466">
        <f t="shared" si="168"/>
        <v>0</v>
      </c>
      <c r="M466">
        <f t="shared" si="169"/>
        <v>0</v>
      </c>
      <c r="N466">
        <f t="shared" si="170"/>
        <v>0</v>
      </c>
      <c r="O466">
        <f t="shared" si="171"/>
        <v>0</v>
      </c>
      <c r="P466">
        <f t="shared" si="172"/>
        <v>0</v>
      </c>
      <c r="R466">
        <f t="shared" si="172"/>
        <v>0</v>
      </c>
      <c r="S466">
        <f t="shared" si="177"/>
        <v>0</v>
      </c>
      <c r="T466">
        <f t="shared" si="178"/>
        <v>0</v>
      </c>
      <c r="U466">
        <f t="shared" si="179"/>
        <v>0</v>
      </c>
      <c r="V466">
        <f t="shared" si="180"/>
        <v>0</v>
      </c>
      <c r="W466">
        <f t="shared" si="181"/>
        <v>0</v>
      </c>
      <c r="X466">
        <f t="shared" si="182"/>
        <v>0</v>
      </c>
      <c r="Y466">
        <f t="shared" si="183"/>
        <v>0</v>
      </c>
      <c r="Z466">
        <f t="shared" si="184"/>
        <v>0</v>
      </c>
    </row>
    <row r="467" spans="2:26" ht="12.75">
      <c r="B467" s="18">
        <f t="shared" si="186"/>
        <v>38000</v>
      </c>
      <c r="C467" s="19">
        <f>C475+((C457-C475)/18)*8</f>
        <v>1.375888888888889</v>
      </c>
      <c r="E467" s="18">
        <f t="shared" si="187"/>
        <v>38000</v>
      </c>
      <c r="F467" s="19">
        <f>F475+((F457-F475)/18)*8</f>
        <v>0.48466666666666663</v>
      </c>
      <c r="H467">
        <f t="shared" si="185"/>
        <v>0</v>
      </c>
      <c r="I467">
        <f t="shared" si="185"/>
        <v>0</v>
      </c>
      <c r="J467">
        <f t="shared" si="166"/>
        <v>0</v>
      </c>
      <c r="K467">
        <f t="shared" si="167"/>
        <v>0</v>
      </c>
      <c r="L467">
        <f t="shared" si="168"/>
        <v>0</v>
      </c>
      <c r="M467">
        <f t="shared" si="169"/>
        <v>0</v>
      </c>
      <c r="N467">
        <f t="shared" si="170"/>
        <v>0</v>
      </c>
      <c r="O467">
        <f t="shared" si="171"/>
        <v>0</v>
      </c>
      <c r="P467">
        <f t="shared" si="172"/>
        <v>0</v>
      </c>
      <c r="R467">
        <f t="shared" si="172"/>
        <v>0</v>
      </c>
      <c r="S467">
        <f t="shared" si="177"/>
        <v>0</v>
      </c>
      <c r="T467">
        <f t="shared" si="178"/>
        <v>0</v>
      </c>
      <c r="U467">
        <f t="shared" si="179"/>
        <v>0</v>
      </c>
      <c r="V467">
        <f t="shared" si="180"/>
        <v>0</v>
      </c>
      <c r="W467">
        <f t="shared" si="181"/>
        <v>0</v>
      </c>
      <c r="X467">
        <f t="shared" si="182"/>
        <v>0</v>
      </c>
      <c r="Y467">
        <f t="shared" si="183"/>
        <v>0</v>
      </c>
      <c r="Z467">
        <f t="shared" si="184"/>
        <v>0</v>
      </c>
    </row>
    <row r="468" spans="2:26" ht="12.75">
      <c r="B468" s="18">
        <f t="shared" si="186"/>
        <v>39000</v>
      </c>
      <c r="C468" s="19">
        <f>C475+((C457-C475)/18)*7</f>
        <v>1.3712777777777778</v>
      </c>
      <c r="E468" s="18">
        <f t="shared" si="187"/>
        <v>39000</v>
      </c>
      <c r="F468" s="19">
        <f>F475+((F457-F475)/18)*7</f>
        <v>0.48533333333333334</v>
      </c>
      <c r="H468">
        <f t="shared" si="185"/>
        <v>0</v>
      </c>
      <c r="I468">
        <f t="shared" si="185"/>
        <v>0</v>
      </c>
      <c r="J468">
        <f t="shared" si="166"/>
        <v>0</v>
      </c>
      <c r="K468">
        <f t="shared" si="167"/>
        <v>0</v>
      </c>
      <c r="L468">
        <f t="shared" si="168"/>
        <v>0</v>
      </c>
      <c r="M468">
        <f t="shared" si="169"/>
        <v>0</v>
      </c>
      <c r="N468">
        <f t="shared" si="170"/>
        <v>0</v>
      </c>
      <c r="O468">
        <f t="shared" si="171"/>
        <v>0</v>
      </c>
      <c r="P468">
        <f t="shared" si="172"/>
        <v>0</v>
      </c>
      <c r="R468">
        <f t="shared" si="172"/>
        <v>0</v>
      </c>
      <c r="S468">
        <f t="shared" si="177"/>
        <v>0</v>
      </c>
      <c r="T468">
        <f t="shared" si="178"/>
        <v>0</v>
      </c>
      <c r="U468">
        <f t="shared" si="179"/>
        <v>0</v>
      </c>
      <c r="V468">
        <f t="shared" si="180"/>
        <v>0</v>
      </c>
      <c r="W468">
        <f t="shared" si="181"/>
        <v>0</v>
      </c>
      <c r="X468">
        <f t="shared" si="182"/>
        <v>0</v>
      </c>
      <c r="Y468">
        <f t="shared" si="183"/>
        <v>0</v>
      </c>
      <c r="Z468">
        <f t="shared" si="184"/>
        <v>0</v>
      </c>
    </row>
    <row r="469" spans="2:26" ht="12.75">
      <c r="B469" s="18">
        <f t="shared" si="186"/>
        <v>40000</v>
      </c>
      <c r="C469" s="19">
        <f>C475+((C457-C475)/18)*6</f>
        <v>1.3666666666666667</v>
      </c>
      <c r="E469" s="18">
        <f t="shared" si="187"/>
        <v>40000</v>
      </c>
      <c r="F469" s="19">
        <f>F475+((F457-F475)/18)*6</f>
        <v>0.486</v>
      </c>
      <c r="H469">
        <f t="shared" si="185"/>
        <v>0</v>
      </c>
      <c r="I469">
        <f t="shared" si="185"/>
        <v>0</v>
      </c>
      <c r="J469">
        <f t="shared" si="166"/>
        <v>0</v>
      </c>
      <c r="K469">
        <f t="shared" si="167"/>
        <v>0</v>
      </c>
      <c r="L469">
        <f t="shared" si="168"/>
        <v>0</v>
      </c>
      <c r="M469">
        <f t="shared" si="169"/>
        <v>0</v>
      </c>
      <c r="N469">
        <f t="shared" si="170"/>
        <v>0</v>
      </c>
      <c r="O469">
        <f t="shared" si="171"/>
        <v>0</v>
      </c>
      <c r="P469">
        <f t="shared" si="172"/>
        <v>0</v>
      </c>
      <c r="R469">
        <f t="shared" si="172"/>
        <v>0</v>
      </c>
      <c r="S469">
        <f t="shared" si="177"/>
        <v>0</v>
      </c>
      <c r="T469">
        <f t="shared" si="178"/>
        <v>0</v>
      </c>
      <c r="U469">
        <f t="shared" si="179"/>
        <v>0</v>
      </c>
      <c r="V469">
        <f t="shared" si="180"/>
        <v>0</v>
      </c>
      <c r="W469">
        <f t="shared" si="181"/>
        <v>0</v>
      </c>
      <c r="X469">
        <f t="shared" si="182"/>
        <v>0</v>
      </c>
      <c r="Y469">
        <f t="shared" si="183"/>
        <v>0</v>
      </c>
      <c r="Z469">
        <f t="shared" si="184"/>
        <v>0</v>
      </c>
    </row>
    <row r="470" spans="2:26" ht="12.75">
      <c r="B470" s="18">
        <f t="shared" si="186"/>
        <v>41000</v>
      </c>
      <c r="C470" s="19">
        <f>C475+((C457-C475)/18)*5</f>
        <v>1.3620555555555556</v>
      </c>
      <c r="E470" s="18">
        <f t="shared" si="187"/>
        <v>41000</v>
      </c>
      <c r="F470" s="19">
        <f>F475+((F457-F475)/18)*5</f>
        <v>0.48666666666666664</v>
      </c>
      <c r="H470">
        <f t="shared" si="185"/>
        <v>0</v>
      </c>
      <c r="I470">
        <f t="shared" si="185"/>
        <v>0</v>
      </c>
      <c r="J470">
        <f aca="true" t="shared" si="188" ref="J470:J533">IF(AND(J$4&gt;=$E470,J$4&lt;$E471),$F470,0)</f>
        <v>0</v>
      </c>
      <c r="K470">
        <f aca="true" t="shared" si="189" ref="K470:K533">IF(AND(K$4&gt;=$E470,K$4&lt;$E471),$F470,0)</f>
        <v>0</v>
      </c>
      <c r="L470">
        <f aca="true" t="shared" si="190" ref="L470:L533">IF(AND(L$4&gt;=$E470,L$4&lt;$E471),$F470,0)</f>
        <v>0</v>
      </c>
      <c r="M470">
        <f aca="true" t="shared" si="191" ref="M470:M533">IF(AND(M$4&gt;=$E470,M$4&lt;$E471),$F470,0)</f>
        <v>0</v>
      </c>
      <c r="N470">
        <f aca="true" t="shared" si="192" ref="N470:N533">IF(AND(N$4&gt;=$E470,N$4&lt;$E471),$F470,0)</f>
        <v>0</v>
      </c>
      <c r="O470">
        <f aca="true" t="shared" si="193" ref="O470:O533">IF(AND(O$4&gt;=$E470,O$4&lt;$E471),$F470,0)</f>
        <v>0</v>
      </c>
      <c r="P470">
        <f aca="true" t="shared" si="194" ref="P470:R533">IF(AND(P$4&gt;=$E470,P$4&lt;$E471),$F470,0)</f>
        <v>0</v>
      </c>
      <c r="R470">
        <f t="shared" si="194"/>
        <v>0</v>
      </c>
      <c r="S470">
        <f t="shared" si="177"/>
        <v>0</v>
      </c>
      <c r="T470">
        <f t="shared" si="178"/>
        <v>0</v>
      </c>
      <c r="U470">
        <f t="shared" si="179"/>
        <v>0</v>
      </c>
      <c r="V470">
        <f t="shared" si="180"/>
        <v>0</v>
      </c>
      <c r="W470">
        <f t="shared" si="181"/>
        <v>0</v>
      </c>
      <c r="X470">
        <f t="shared" si="182"/>
        <v>0</v>
      </c>
      <c r="Y470">
        <f t="shared" si="183"/>
        <v>0</v>
      </c>
      <c r="Z470">
        <f t="shared" si="184"/>
        <v>0</v>
      </c>
    </row>
    <row r="471" spans="2:26" ht="12.75">
      <c r="B471" s="18">
        <f t="shared" si="186"/>
        <v>42000</v>
      </c>
      <c r="C471" s="19">
        <f>C475+((C457-C475)/18)*4</f>
        <v>1.3574444444444445</v>
      </c>
      <c r="E471" s="18">
        <f t="shared" si="187"/>
        <v>42000</v>
      </c>
      <c r="F471" s="19">
        <f>F475+((F457-F475)/18)*4</f>
        <v>0.48733333333333334</v>
      </c>
      <c r="H471">
        <f t="shared" si="185"/>
        <v>0</v>
      </c>
      <c r="I471">
        <f t="shared" si="185"/>
        <v>0</v>
      </c>
      <c r="J471">
        <f t="shared" si="188"/>
        <v>0</v>
      </c>
      <c r="K471">
        <f t="shared" si="189"/>
        <v>0</v>
      </c>
      <c r="L471">
        <f t="shared" si="190"/>
        <v>0</v>
      </c>
      <c r="M471">
        <f t="shared" si="191"/>
        <v>0</v>
      </c>
      <c r="N471">
        <f t="shared" si="192"/>
        <v>0</v>
      </c>
      <c r="O471">
        <f t="shared" si="193"/>
        <v>0</v>
      </c>
      <c r="P471">
        <f t="shared" si="194"/>
        <v>0</v>
      </c>
      <c r="R471">
        <f t="shared" si="194"/>
        <v>0</v>
      </c>
      <c r="S471">
        <f t="shared" si="177"/>
        <v>0</v>
      </c>
      <c r="T471">
        <f t="shared" si="178"/>
        <v>0</v>
      </c>
      <c r="U471">
        <f t="shared" si="179"/>
        <v>0</v>
      </c>
      <c r="V471">
        <f t="shared" si="180"/>
        <v>0</v>
      </c>
      <c r="W471">
        <f t="shared" si="181"/>
        <v>0</v>
      </c>
      <c r="X471">
        <f t="shared" si="182"/>
        <v>0</v>
      </c>
      <c r="Y471">
        <f t="shared" si="183"/>
        <v>0</v>
      </c>
      <c r="Z471">
        <f t="shared" si="184"/>
        <v>0</v>
      </c>
    </row>
    <row r="472" spans="2:26" ht="12.75">
      <c r="B472" s="18">
        <f t="shared" si="186"/>
        <v>43000</v>
      </c>
      <c r="C472" s="19">
        <f>C475+((C457-C475)/18)*3</f>
        <v>1.3528333333333333</v>
      </c>
      <c r="E472" s="18">
        <f t="shared" si="187"/>
        <v>43000</v>
      </c>
      <c r="F472" s="19">
        <f>F475+((F457-F475)/18)*3</f>
        <v>0.488</v>
      </c>
      <c r="H472">
        <f t="shared" si="185"/>
        <v>0</v>
      </c>
      <c r="I472">
        <f t="shared" si="185"/>
        <v>0</v>
      </c>
      <c r="J472">
        <f t="shared" si="188"/>
        <v>0</v>
      </c>
      <c r="K472">
        <f t="shared" si="189"/>
        <v>0</v>
      </c>
      <c r="L472">
        <f t="shared" si="190"/>
        <v>0</v>
      </c>
      <c r="M472">
        <f t="shared" si="191"/>
        <v>0</v>
      </c>
      <c r="N472">
        <f t="shared" si="192"/>
        <v>0</v>
      </c>
      <c r="O472">
        <f t="shared" si="193"/>
        <v>0</v>
      </c>
      <c r="P472">
        <f t="shared" si="194"/>
        <v>0</v>
      </c>
      <c r="R472">
        <f t="shared" si="194"/>
        <v>0</v>
      </c>
      <c r="S472">
        <f t="shared" si="177"/>
        <v>0</v>
      </c>
      <c r="T472">
        <f t="shared" si="178"/>
        <v>0</v>
      </c>
      <c r="U472">
        <f t="shared" si="179"/>
        <v>0</v>
      </c>
      <c r="V472">
        <f t="shared" si="180"/>
        <v>0</v>
      </c>
      <c r="W472">
        <f t="shared" si="181"/>
        <v>0</v>
      </c>
      <c r="X472">
        <f t="shared" si="182"/>
        <v>0</v>
      </c>
      <c r="Y472">
        <f t="shared" si="183"/>
        <v>0</v>
      </c>
      <c r="Z472">
        <f t="shared" si="184"/>
        <v>0</v>
      </c>
    </row>
    <row r="473" spans="2:26" ht="12.75">
      <c r="B473" s="18">
        <f t="shared" si="186"/>
        <v>44000</v>
      </c>
      <c r="C473" s="19">
        <f>C475+((C457-C475)/18)*2</f>
        <v>1.3482222222222222</v>
      </c>
      <c r="E473" s="18">
        <f t="shared" si="187"/>
        <v>44000</v>
      </c>
      <c r="F473" s="19">
        <f>F475+((F457-F475)/18)*2</f>
        <v>0.48866666666666664</v>
      </c>
      <c r="H473">
        <f t="shared" si="185"/>
        <v>0</v>
      </c>
      <c r="I473">
        <f t="shared" si="185"/>
        <v>0</v>
      </c>
      <c r="J473">
        <f t="shared" si="188"/>
        <v>0</v>
      </c>
      <c r="K473">
        <f t="shared" si="189"/>
        <v>0</v>
      </c>
      <c r="L473">
        <f t="shared" si="190"/>
        <v>0</v>
      </c>
      <c r="M473">
        <f t="shared" si="191"/>
        <v>0</v>
      </c>
      <c r="N473">
        <f t="shared" si="192"/>
        <v>0</v>
      </c>
      <c r="O473">
        <f t="shared" si="193"/>
        <v>0</v>
      </c>
      <c r="P473">
        <f t="shared" si="194"/>
        <v>0</v>
      </c>
      <c r="R473">
        <f t="shared" si="194"/>
        <v>0</v>
      </c>
      <c r="S473">
        <f t="shared" si="177"/>
        <v>0</v>
      </c>
      <c r="T473">
        <f t="shared" si="178"/>
        <v>0</v>
      </c>
      <c r="U473">
        <f t="shared" si="179"/>
        <v>0</v>
      </c>
      <c r="V473">
        <f t="shared" si="180"/>
        <v>0</v>
      </c>
      <c r="W473">
        <f t="shared" si="181"/>
        <v>0</v>
      </c>
      <c r="X473">
        <f t="shared" si="182"/>
        <v>0</v>
      </c>
      <c r="Y473">
        <f t="shared" si="183"/>
        <v>0</v>
      </c>
      <c r="Z473">
        <f t="shared" si="184"/>
        <v>0</v>
      </c>
    </row>
    <row r="474" spans="2:26" ht="12.75">
      <c r="B474" s="18">
        <f t="shared" si="186"/>
        <v>45000</v>
      </c>
      <c r="C474" s="19">
        <f>C475+((C457-C475)/18)*1</f>
        <v>1.343611111111111</v>
      </c>
      <c r="E474" s="18">
        <f t="shared" si="187"/>
        <v>45000</v>
      </c>
      <c r="F474" s="19">
        <f>F475+((F457-F475)/18)*1</f>
        <v>0.48933333333333334</v>
      </c>
      <c r="H474">
        <f t="shared" si="185"/>
        <v>0</v>
      </c>
      <c r="I474">
        <f t="shared" si="185"/>
        <v>0</v>
      </c>
      <c r="J474">
        <f t="shared" si="188"/>
        <v>0</v>
      </c>
      <c r="K474">
        <f t="shared" si="189"/>
        <v>0</v>
      </c>
      <c r="L474">
        <f t="shared" si="190"/>
        <v>0</v>
      </c>
      <c r="M474">
        <f t="shared" si="191"/>
        <v>0</v>
      </c>
      <c r="N474">
        <f t="shared" si="192"/>
        <v>0</v>
      </c>
      <c r="O474">
        <f t="shared" si="193"/>
        <v>0</v>
      </c>
      <c r="P474">
        <f t="shared" si="194"/>
        <v>0</v>
      </c>
      <c r="R474">
        <f t="shared" si="194"/>
        <v>0</v>
      </c>
      <c r="S474">
        <f t="shared" si="177"/>
        <v>0</v>
      </c>
      <c r="T474">
        <f t="shared" si="178"/>
        <v>0</v>
      </c>
      <c r="U474">
        <f t="shared" si="179"/>
        <v>0</v>
      </c>
      <c r="V474">
        <f t="shared" si="180"/>
        <v>0</v>
      </c>
      <c r="W474">
        <f t="shared" si="181"/>
        <v>0</v>
      </c>
      <c r="X474">
        <f t="shared" si="182"/>
        <v>0</v>
      </c>
      <c r="Y474">
        <f t="shared" si="183"/>
        <v>0</v>
      </c>
      <c r="Z474">
        <f t="shared" si="184"/>
        <v>0</v>
      </c>
    </row>
    <row r="475" spans="2:26" ht="12.75">
      <c r="B475" s="18">
        <f>B402*10</f>
        <v>46000.00000000001</v>
      </c>
      <c r="C475" s="19">
        <v>1.339</v>
      </c>
      <c r="E475" s="18">
        <f>E402*10</f>
        <v>46000.00000000001</v>
      </c>
      <c r="F475" s="19">
        <v>0.49</v>
      </c>
      <c r="H475">
        <f t="shared" si="185"/>
        <v>0</v>
      </c>
      <c r="I475">
        <f t="shared" si="185"/>
        <v>0</v>
      </c>
      <c r="J475">
        <f t="shared" si="188"/>
        <v>0</v>
      </c>
      <c r="K475">
        <f t="shared" si="189"/>
        <v>0</v>
      </c>
      <c r="L475">
        <f t="shared" si="190"/>
        <v>0</v>
      </c>
      <c r="M475">
        <f t="shared" si="191"/>
        <v>0</v>
      </c>
      <c r="N475">
        <f t="shared" si="192"/>
        <v>0</v>
      </c>
      <c r="O475">
        <f t="shared" si="193"/>
        <v>0</v>
      </c>
      <c r="P475">
        <f t="shared" si="194"/>
        <v>0</v>
      </c>
      <c r="R475">
        <f t="shared" si="194"/>
        <v>0</v>
      </c>
      <c r="S475">
        <f t="shared" si="177"/>
        <v>0</v>
      </c>
      <c r="T475">
        <f t="shared" si="178"/>
        <v>0</v>
      </c>
      <c r="U475">
        <f t="shared" si="179"/>
        <v>0</v>
      </c>
      <c r="V475">
        <f t="shared" si="180"/>
        <v>0</v>
      </c>
      <c r="W475">
        <f t="shared" si="181"/>
        <v>0</v>
      </c>
      <c r="X475">
        <f t="shared" si="182"/>
        <v>0</v>
      </c>
      <c r="Y475">
        <f t="shared" si="183"/>
        <v>0</v>
      </c>
      <c r="Z475">
        <f t="shared" si="184"/>
        <v>0</v>
      </c>
    </row>
    <row r="476" spans="2:26" ht="12.75">
      <c r="B476" s="18">
        <f aca="true" t="shared" si="195" ref="B476:B492">B475+1000</f>
        <v>47000.00000000001</v>
      </c>
      <c r="C476" s="19">
        <f>C493+((C475-C493)/18)*17</f>
        <v>1.3420555555555556</v>
      </c>
      <c r="E476" s="18">
        <f aca="true" t="shared" si="196" ref="E476:E492">E475+1000</f>
        <v>47000.00000000001</v>
      </c>
      <c r="F476" s="19">
        <f>F493+((F475-F493)/18)*17</f>
        <v>0.4901111111111111</v>
      </c>
      <c r="H476">
        <f t="shared" si="185"/>
        <v>0</v>
      </c>
      <c r="I476">
        <f t="shared" si="185"/>
        <v>0</v>
      </c>
      <c r="J476">
        <f t="shared" si="188"/>
        <v>0</v>
      </c>
      <c r="K476">
        <f t="shared" si="189"/>
        <v>0</v>
      </c>
      <c r="L476">
        <f t="shared" si="190"/>
        <v>0</v>
      </c>
      <c r="M476">
        <f t="shared" si="191"/>
        <v>0</v>
      </c>
      <c r="N476">
        <f t="shared" si="192"/>
        <v>0</v>
      </c>
      <c r="O476">
        <f t="shared" si="193"/>
        <v>0</v>
      </c>
      <c r="P476">
        <f t="shared" si="194"/>
        <v>0</v>
      </c>
      <c r="R476">
        <f t="shared" si="194"/>
        <v>0</v>
      </c>
      <c r="S476">
        <f t="shared" si="177"/>
        <v>0</v>
      </c>
      <c r="T476">
        <f t="shared" si="178"/>
        <v>0</v>
      </c>
      <c r="U476">
        <f t="shared" si="179"/>
        <v>0</v>
      </c>
      <c r="V476">
        <f t="shared" si="180"/>
        <v>0</v>
      </c>
      <c r="W476">
        <f t="shared" si="181"/>
        <v>0</v>
      </c>
      <c r="X476">
        <f t="shared" si="182"/>
        <v>0</v>
      </c>
      <c r="Y476">
        <f t="shared" si="183"/>
        <v>0</v>
      </c>
      <c r="Z476">
        <f t="shared" si="184"/>
        <v>0</v>
      </c>
    </row>
    <row r="477" spans="2:26" ht="12.75">
      <c r="B477" s="18">
        <f t="shared" si="195"/>
        <v>48000.00000000001</v>
      </c>
      <c r="C477" s="19">
        <f>C493+((C475-C493)/18)*16</f>
        <v>1.3451111111111111</v>
      </c>
      <c r="E477" s="18">
        <f t="shared" si="196"/>
        <v>48000.00000000001</v>
      </c>
      <c r="F477" s="19">
        <f>F493+((F475-F493)/18)*16</f>
        <v>0.4902222222222222</v>
      </c>
      <c r="H477">
        <f t="shared" si="185"/>
        <v>0</v>
      </c>
      <c r="I477">
        <f t="shared" si="185"/>
        <v>0</v>
      </c>
      <c r="J477">
        <f t="shared" si="188"/>
        <v>0</v>
      </c>
      <c r="K477">
        <f t="shared" si="189"/>
        <v>0</v>
      </c>
      <c r="L477">
        <f t="shared" si="190"/>
        <v>0</v>
      </c>
      <c r="M477">
        <f t="shared" si="191"/>
        <v>0</v>
      </c>
      <c r="N477">
        <f t="shared" si="192"/>
        <v>0</v>
      </c>
      <c r="O477">
        <f t="shared" si="193"/>
        <v>0</v>
      </c>
      <c r="P477">
        <f t="shared" si="194"/>
        <v>0</v>
      </c>
      <c r="R477">
        <f t="shared" si="194"/>
        <v>0</v>
      </c>
      <c r="S477">
        <f t="shared" si="177"/>
        <v>0</v>
      </c>
      <c r="T477">
        <f t="shared" si="178"/>
        <v>0</v>
      </c>
      <c r="U477">
        <f t="shared" si="179"/>
        <v>0</v>
      </c>
      <c r="V477">
        <f t="shared" si="180"/>
        <v>0</v>
      </c>
      <c r="W477">
        <f t="shared" si="181"/>
        <v>0</v>
      </c>
      <c r="X477">
        <f t="shared" si="182"/>
        <v>0</v>
      </c>
      <c r="Y477">
        <f t="shared" si="183"/>
        <v>0</v>
      </c>
      <c r="Z477">
        <f t="shared" si="184"/>
        <v>0</v>
      </c>
    </row>
    <row r="478" spans="2:26" ht="12.75">
      <c r="B478" s="18">
        <f t="shared" si="195"/>
        <v>49000.00000000001</v>
      </c>
      <c r="C478" s="19">
        <f>C493+((C475-C493)/18)*15</f>
        <v>1.3481666666666667</v>
      </c>
      <c r="E478" s="18">
        <f t="shared" si="196"/>
        <v>49000.00000000001</v>
      </c>
      <c r="F478" s="19">
        <f>F493+((F475-F493)/18)*15</f>
        <v>0.49033333333333334</v>
      </c>
      <c r="H478">
        <f t="shared" si="185"/>
        <v>0</v>
      </c>
      <c r="I478">
        <f t="shared" si="185"/>
        <v>0</v>
      </c>
      <c r="J478">
        <f t="shared" si="188"/>
        <v>0</v>
      </c>
      <c r="K478">
        <f t="shared" si="189"/>
        <v>0</v>
      </c>
      <c r="L478">
        <f t="shared" si="190"/>
        <v>0</v>
      </c>
      <c r="M478">
        <f t="shared" si="191"/>
        <v>0</v>
      </c>
      <c r="N478">
        <f t="shared" si="192"/>
        <v>0</v>
      </c>
      <c r="O478">
        <f t="shared" si="193"/>
        <v>0</v>
      </c>
      <c r="P478">
        <f t="shared" si="194"/>
        <v>0</v>
      </c>
      <c r="R478">
        <f t="shared" si="194"/>
        <v>0</v>
      </c>
      <c r="S478">
        <f t="shared" si="177"/>
        <v>0</v>
      </c>
      <c r="T478">
        <f t="shared" si="178"/>
        <v>0</v>
      </c>
      <c r="U478">
        <f t="shared" si="179"/>
        <v>0</v>
      </c>
      <c r="V478">
        <f t="shared" si="180"/>
        <v>0</v>
      </c>
      <c r="W478">
        <f t="shared" si="181"/>
        <v>0</v>
      </c>
      <c r="X478">
        <f t="shared" si="182"/>
        <v>0</v>
      </c>
      <c r="Y478">
        <f t="shared" si="183"/>
        <v>0</v>
      </c>
      <c r="Z478">
        <f t="shared" si="184"/>
        <v>0</v>
      </c>
    </row>
    <row r="479" spans="2:26" ht="12.75">
      <c r="B479" s="18">
        <f t="shared" si="195"/>
        <v>50000.00000000001</v>
      </c>
      <c r="C479" s="19">
        <f>C493+((C475-C493)/18)*14</f>
        <v>1.351222222222222</v>
      </c>
      <c r="E479" s="18">
        <f t="shared" si="196"/>
        <v>50000.00000000001</v>
      </c>
      <c r="F479" s="19">
        <f>F493+((F475-F493)/18)*14</f>
        <v>0.49044444444444446</v>
      </c>
      <c r="H479">
        <f t="shared" si="185"/>
        <v>0</v>
      </c>
      <c r="I479">
        <f t="shared" si="185"/>
        <v>0</v>
      </c>
      <c r="J479">
        <f t="shared" si="188"/>
        <v>0</v>
      </c>
      <c r="K479">
        <f t="shared" si="189"/>
        <v>0</v>
      </c>
      <c r="L479">
        <f t="shared" si="190"/>
        <v>0</v>
      </c>
      <c r="M479">
        <f t="shared" si="191"/>
        <v>0</v>
      </c>
      <c r="N479">
        <f t="shared" si="192"/>
        <v>0</v>
      </c>
      <c r="O479">
        <f t="shared" si="193"/>
        <v>0</v>
      </c>
      <c r="P479">
        <f t="shared" si="194"/>
        <v>0</v>
      </c>
      <c r="R479">
        <f t="shared" si="194"/>
        <v>0</v>
      </c>
      <c r="S479">
        <f t="shared" si="177"/>
        <v>0</v>
      </c>
      <c r="T479">
        <f t="shared" si="178"/>
        <v>0</v>
      </c>
      <c r="U479">
        <f t="shared" si="179"/>
        <v>0</v>
      </c>
      <c r="V479">
        <f t="shared" si="180"/>
        <v>0</v>
      </c>
      <c r="W479">
        <f t="shared" si="181"/>
        <v>0</v>
      </c>
      <c r="X479">
        <f t="shared" si="182"/>
        <v>0</v>
      </c>
      <c r="Y479">
        <f t="shared" si="183"/>
        <v>0</v>
      </c>
      <c r="Z479">
        <f t="shared" si="184"/>
        <v>0</v>
      </c>
    </row>
    <row r="480" spans="2:26" ht="12.75">
      <c r="B480" s="18">
        <f t="shared" si="195"/>
        <v>51000.00000000001</v>
      </c>
      <c r="C480" s="19">
        <f>C493+((C475-C493)/18)*13</f>
        <v>1.3542777777777777</v>
      </c>
      <c r="E480" s="18">
        <f t="shared" si="196"/>
        <v>51000.00000000001</v>
      </c>
      <c r="F480" s="19">
        <f>F493+((F475-F493)/18)*13</f>
        <v>0.4905555555555555</v>
      </c>
      <c r="H480">
        <f t="shared" si="185"/>
        <v>0</v>
      </c>
      <c r="I480">
        <f t="shared" si="185"/>
        <v>0</v>
      </c>
      <c r="J480">
        <f t="shared" si="188"/>
        <v>0</v>
      </c>
      <c r="K480">
        <f t="shared" si="189"/>
        <v>0</v>
      </c>
      <c r="L480">
        <f t="shared" si="190"/>
        <v>0</v>
      </c>
      <c r="M480">
        <f t="shared" si="191"/>
        <v>0</v>
      </c>
      <c r="N480">
        <f t="shared" si="192"/>
        <v>0</v>
      </c>
      <c r="O480">
        <f t="shared" si="193"/>
        <v>0</v>
      </c>
      <c r="P480">
        <f t="shared" si="194"/>
        <v>0</v>
      </c>
      <c r="R480">
        <f t="shared" si="194"/>
        <v>0</v>
      </c>
      <c r="S480">
        <f t="shared" si="177"/>
        <v>0</v>
      </c>
      <c r="T480">
        <f t="shared" si="178"/>
        <v>0</v>
      </c>
      <c r="U480">
        <f t="shared" si="179"/>
        <v>0</v>
      </c>
      <c r="V480">
        <f t="shared" si="180"/>
        <v>0</v>
      </c>
      <c r="W480">
        <f t="shared" si="181"/>
        <v>0</v>
      </c>
      <c r="X480">
        <f t="shared" si="182"/>
        <v>0</v>
      </c>
      <c r="Y480">
        <f t="shared" si="183"/>
        <v>0</v>
      </c>
      <c r="Z480">
        <f t="shared" si="184"/>
        <v>0</v>
      </c>
    </row>
    <row r="481" spans="2:26" ht="12.75">
      <c r="B481" s="18">
        <f t="shared" si="195"/>
        <v>52000.00000000001</v>
      </c>
      <c r="C481" s="19">
        <f>C493+((C475-C493)/18)*12</f>
        <v>1.3573333333333333</v>
      </c>
      <c r="E481" s="18">
        <f t="shared" si="196"/>
        <v>52000.00000000001</v>
      </c>
      <c r="F481" s="19">
        <f>F493+((F475-F493)/18)*12</f>
        <v>0.49066666666666664</v>
      </c>
      <c r="H481">
        <f t="shared" si="185"/>
        <v>0</v>
      </c>
      <c r="I481">
        <f t="shared" si="185"/>
        <v>0</v>
      </c>
      <c r="J481">
        <f t="shared" si="188"/>
        <v>0</v>
      </c>
      <c r="K481">
        <f t="shared" si="189"/>
        <v>0</v>
      </c>
      <c r="L481">
        <f t="shared" si="190"/>
        <v>0</v>
      </c>
      <c r="M481">
        <f t="shared" si="191"/>
        <v>0</v>
      </c>
      <c r="N481">
        <f t="shared" si="192"/>
        <v>0</v>
      </c>
      <c r="O481">
        <f t="shared" si="193"/>
        <v>0</v>
      </c>
      <c r="P481">
        <f t="shared" si="194"/>
        <v>0</v>
      </c>
      <c r="R481">
        <f t="shared" si="194"/>
        <v>0</v>
      </c>
      <c r="S481">
        <f t="shared" si="177"/>
        <v>0</v>
      </c>
      <c r="T481">
        <f t="shared" si="178"/>
        <v>0</v>
      </c>
      <c r="U481">
        <f t="shared" si="179"/>
        <v>0</v>
      </c>
      <c r="V481">
        <f t="shared" si="180"/>
        <v>0</v>
      </c>
      <c r="W481">
        <f t="shared" si="181"/>
        <v>0</v>
      </c>
      <c r="X481">
        <f t="shared" si="182"/>
        <v>0</v>
      </c>
      <c r="Y481">
        <f t="shared" si="183"/>
        <v>0</v>
      </c>
      <c r="Z481">
        <f t="shared" si="184"/>
        <v>0</v>
      </c>
    </row>
    <row r="482" spans="2:26" ht="12.75">
      <c r="B482" s="18">
        <f t="shared" si="195"/>
        <v>53000.00000000001</v>
      </c>
      <c r="C482" s="19">
        <f>C493+((C475-C493)/18)*11</f>
        <v>1.3603888888888889</v>
      </c>
      <c r="E482" s="18">
        <f t="shared" si="196"/>
        <v>53000.00000000001</v>
      </c>
      <c r="F482" s="19">
        <f>F493+((F475-F493)/18)*11</f>
        <v>0.49077777777777776</v>
      </c>
      <c r="H482">
        <f t="shared" si="185"/>
        <v>0</v>
      </c>
      <c r="I482">
        <f t="shared" si="185"/>
        <v>0</v>
      </c>
      <c r="J482">
        <f t="shared" si="188"/>
        <v>0</v>
      </c>
      <c r="K482">
        <f t="shared" si="189"/>
        <v>0</v>
      </c>
      <c r="L482">
        <f t="shared" si="190"/>
        <v>0</v>
      </c>
      <c r="M482">
        <f t="shared" si="191"/>
        <v>0</v>
      </c>
      <c r="N482">
        <f t="shared" si="192"/>
        <v>0</v>
      </c>
      <c r="O482">
        <f t="shared" si="193"/>
        <v>0</v>
      </c>
      <c r="P482">
        <f t="shared" si="194"/>
        <v>0</v>
      </c>
      <c r="R482">
        <f t="shared" si="194"/>
        <v>0</v>
      </c>
      <c r="S482">
        <f t="shared" si="177"/>
        <v>0</v>
      </c>
      <c r="T482">
        <f t="shared" si="178"/>
        <v>0</v>
      </c>
      <c r="U482">
        <f t="shared" si="179"/>
        <v>0</v>
      </c>
      <c r="V482">
        <f t="shared" si="180"/>
        <v>0</v>
      </c>
      <c r="W482">
        <f t="shared" si="181"/>
        <v>0</v>
      </c>
      <c r="X482">
        <f t="shared" si="182"/>
        <v>0</v>
      </c>
      <c r="Y482">
        <f t="shared" si="183"/>
        <v>0</v>
      </c>
      <c r="Z482">
        <f t="shared" si="184"/>
        <v>0</v>
      </c>
    </row>
    <row r="483" spans="2:26" ht="12.75">
      <c r="B483" s="18">
        <f t="shared" si="195"/>
        <v>54000.00000000001</v>
      </c>
      <c r="C483" s="19">
        <f>C493+((C475-C493)/18)*10</f>
        <v>1.3634444444444445</v>
      </c>
      <c r="E483" s="18">
        <f t="shared" si="196"/>
        <v>54000.00000000001</v>
      </c>
      <c r="F483" s="19">
        <f>F493+((F475-F493)/18)*10</f>
        <v>0.4908888888888889</v>
      </c>
      <c r="H483">
        <f t="shared" si="185"/>
        <v>0</v>
      </c>
      <c r="I483">
        <f t="shared" si="185"/>
        <v>0</v>
      </c>
      <c r="J483">
        <f t="shared" si="188"/>
        <v>0</v>
      </c>
      <c r="K483">
        <f t="shared" si="189"/>
        <v>0</v>
      </c>
      <c r="L483">
        <f t="shared" si="190"/>
        <v>0</v>
      </c>
      <c r="M483">
        <f t="shared" si="191"/>
        <v>0</v>
      </c>
      <c r="N483">
        <f t="shared" si="192"/>
        <v>0</v>
      </c>
      <c r="O483">
        <f t="shared" si="193"/>
        <v>0</v>
      </c>
      <c r="P483">
        <f t="shared" si="194"/>
        <v>0</v>
      </c>
      <c r="R483">
        <f t="shared" si="194"/>
        <v>0</v>
      </c>
      <c r="S483">
        <f t="shared" si="177"/>
        <v>0</v>
      </c>
      <c r="T483">
        <f t="shared" si="178"/>
        <v>0</v>
      </c>
      <c r="U483">
        <f t="shared" si="179"/>
        <v>0</v>
      </c>
      <c r="V483">
        <f t="shared" si="180"/>
        <v>0</v>
      </c>
      <c r="W483">
        <f t="shared" si="181"/>
        <v>0</v>
      </c>
      <c r="X483">
        <f t="shared" si="182"/>
        <v>0</v>
      </c>
      <c r="Y483">
        <f t="shared" si="183"/>
        <v>0</v>
      </c>
      <c r="Z483">
        <f t="shared" si="184"/>
        <v>0</v>
      </c>
    </row>
    <row r="484" spans="2:26" ht="12.75">
      <c r="B484" s="18">
        <f t="shared" si="195"/>
        <v>55000.00000000001</v>
      </c>
      <c r="C484" s="19">
        <f>C493+((C475-C493)/18)*9</f>
        <v>1.3664999999999998</v>
      </c>
      <c r="E484" s="18">
        <f t="shared" si="196"/>
        <v>55000.00000000001</v>
      </c>
      <c r="F484" s="19">
        <f>F493+((F475-F493)/18)*9</f>
        <v>0.491</v>
      </c>
      <c r="H484">
        <f t="shared" si="185"/>
        <v>0</v>
      </c>
      <c r="I484">
        <f t="shared" si="185"/>
        <v>0</v>
      </c>
      <c r="J484">
        <f t="shared" si="188"/>
        <v>0</v>
      </c>
      <c r="K484">
        <f t="shared" si="189"/>
        <v>0</v>
      </c>
      <c r="L484">
        <f t="shared" si="190"/>
        <v>0</v>
      </c>
      <c r="M484">
        <f t="shared" si="191"/>
        <v>0</v>
      </c>
      <c r="N484">
        <f t="shared" si="192"/>
        <v>0</v>
      </c>
      <c r="O484">
        <f t="shared" si="193"/>
        <v>0</v>
      </c>
      <c r="P484">
        <f t="shared" si="194"/>
        <v>0</v>
      </c>
      <c r="R484">
        <f t="shared" si="194"/>
        <v>0</v>
      </c>
      <c r="S484">
        <f t="shared" si="177"/>
        <v>0</v>
      </c>
      <c r="T484">
        <f t="shared" si="178"/>
        <v>0</v>
      </c>
      <c r="U484">
        <f t="shared" si="179"/>
        <v>0</v>
      </c>
      <c r="V484">
        <f t="shared" si="180"/>
        <v>0</v>
      </c>
      <c r="W484">
        <f t="shared" si="181"/>
        <v>0</v>
      </c>
      <c r="X484">
        <f t="shared" si="182"/>
        <v>0</v>
      </c>
      <c r="Y484">
        <f t="shared" si="183"/>
        <v>0</v>
      </c>
      <c r="Z484">
        <f t="shared" si="184"/>
        <v>0</v>
      </c>
    </row>
    <row r="485" spans="2:26" ht="12.75">
      <c r="B485" s="18">
        <f t="shared" si="195"/>
        <v>56000.00000000001</v>
      </c>
      <c r="C485" s="19">
        <f>C493+((C475-C493)/18)*8</f>
        <v>1.3695555555555554</v>
      </c>
      <c r="E485" s="18">
        <f t="shared" si="196"/>
        <v>56000.00000000001</v>
      </c>
      <c r="F485" s="19">
        <f>F493+((F475-F493)/18)*8</f>
        <v>0.4911111111111111</v>
      </c>
      <c r="H485">
        <f t="shared" si="185"/>
        <v>0</v>
      </c>
      <c r="I485">
        <f t="shared" si="185"/>
        <v>0</v>
      </c>
      <c r="J485">
        <f t="shared" si="188"/>
        <v>0</v>
      </c>
      <c r="K485">
        <f t="shared" si="189"/>
        <v>0</v>
      </c>
      <c r="L485">
        <f t="shared" si="190"/>
        <v>0</v>
      </c>
      <c r="M485">
        <f t="shared" si="191"/>
        <v>0</v>
      </c>
      <c r="N485">
        <f t="shared" si="192"/>
        <v>0</v>
      </c>
      <c r="O485">
        <f t="shared" si="193"/>
        <v>0</v>
      </c>
      <c r="P485">
        <f t="shared" si="194"/>
        <v>0</v>
      </c>
      <c r="R485">
        <f t="shared" si="194"/>
        <v>0</v>
      </c>
      <c r="S485">
        <f t="shared" si="177"/>
        <v>0</v>
      </c>
      <c r="T485">
        <f t="shared" si="178"/>
        <v>0</v>
      </c>
      <c r="U485">
        <f t="shared" si="179"/>
        <v>0</v>
      </c>
      <c r="V485">
        <f t="shared" si="180"/>
        <v>0</v>
      </c>
      <c r="W485">
        <f t="shared" si="181"/>
        <v>0</v>
      </c>
      <c r="X485">
        <f t="shared" si="182"/>
        <v>0</v>
      </c>
      <c r="Y485">
        <f t="shared" si="183"/>
        <v>0</v>
      </c>
      <c r="Z485">
        <f t="shared" si="184"/>
        <v>0</v>
      </c>
    </row>
    <row r="486" spans="2:26" ht="12.75">
      <c r="B486" s="18">
        <f t="shared" si="195"/>
        <v>57000.00000000001</v>
      </c>
      <c r="C486" s="19">
        <f>C493+((C475-C493)/18)*7</f>
        <v>1.372611111111111</v>
      </c>
      <c r="E486" s="18">
        <f t="shared" si="196"/>
        <v>57000.00000000001</v>
      </c>
      <c r="F486" s="19">
        <f>F493+((F475-F493)/18)*7</f>
        <v>0.4912222222222222</v>
      </c>
      <c r="H486">
        <f t="shared" si="185"/>
        <v>0</v>
      </c>
      <c r="I486">
        <f t="shared" si="185"/>
        <v>0</v>
      </c>
      <c r="J486">
        <f t="shared" si="188"/>
        <v>0</v>
      </c>
      <c r="K486">
        <f t="shared" si="189"/>
        <v>0</v>
      </c>
      <c r="L486">
        <f t="shared" si="190"/>
        <v>0</v>
      </c>
      <c r="M486">
        <f t="shared" si="191"/>
        <v>0</v>
      </c>
      <c r="N486">
        <f t="shared" si="192"/>
        <v>0</v>
      </c>
      <c r="O486">
        <f t="shared" si="193"/>
        <v>0</v>
      </c>
      <c r="P486">
        <f t="shared" si="194"/>
        <v>0</v>
      </c>
      <c r="R486">
        <f t="shared" si="194"/>
        <v>0</v>
      </c>
      <c r="S486">
        <f t="shared" si="177"/>
        <v>0</v>
      </c>
      <c r="T486">
        <f t="shared" si="178"/>
        <v>0</v>
      </c>
      <c r="U486">
        <f t="shared" si="179"/>
        <v>0</v>
      </c>
      <c r="V486">
        <f t="shared" si="180"/>
        <v>0</v>
      </c>
      <c r="W486">
        <f t="shared" si="181"/>
        <v>0</v>
      </c>
      <c r="X486">
        <f t="shared" si="182"/>
        <v>0</v>
      </c>
      <c r="Y486">
        <f t="shared" si="183"/>
        <v>0</v>
      </c>
      <c r="Z486">
        <f t="shared" si="184"/>
        <v>0</v>
      </c>
    </row>
    <row r="487" spans="2:26" ht="12.75">
      <c r="B487" s="18">
        <f t="shared" si="195"/>
        <v>58000.00000000001</v>
      </c>
      <c r="C487" s="19">
        <f>C493+((C475-C493)/18)*6</f>
        <v>1.3756666666666666</v>
      </c>
      <c r="E487" s="18">
        <f t="shared" si="196"/>
        <v>58000.00000000001</v>
      </c>
      <c r="F487" s="19">
        <f>F493+((F475-F493)/18)*6</f>
        <v>0.49133333333333334</v>
      </c>
      <c r="H487">
        <f t="shared" si="185"/>
        <v>0</v>
      </c>
      <c r="I487">
        <f t="shared" si="185"/>
        <v>0</v>
      </c>
      <c r="J487">
        <f t="shared" si="188"/>
        <v>0</v>
      </c>
      <c r="K487">
        <f t="shared" si="189"/>
        <v>0</v>
      </c>
      <c r="L487">
        <f t="shared" si="190"/>
        <v>0</v>
      </c>
      <c r="M487">
        <f t="shared" si="191"/>
        <v>0</v>
      </c>
      <c r="N487">
        <f t="shared" si="192"/>
        <v>0</v>
      </c>
      <c r="O487">
        <f t="shared" si="193"/>
        <v>0</v>
      </c>
      <c r="P487">
        <f t="shared" si="194"/>
        <v>0</v>
      </c>
      <c r="R487">
        <f t="shared" si="194"/>
        <v>0</v>
      </c>
      <c r="S487">
        <f t="shared" si="177"/>
        <v>0</v>
      </c>
      <c r="T487">
        <f t="shared" si="178"/>
        <v>0</v>
      </c>
      <c r="U487">
        <f t="shared" si="179"/>
        <v>0</v>
      </c>
      <c r="V487">
        <f t="shared" si="180"/>
        <v>0</v>
      </c>
      <c r="W487">
        <f t="shared" si="181"/>
        <v>0</v>
      </c>
      <c r="X487">
        <f t="shared" si="182"/>
        <v>0</v>
      </c>
      <c r="Y487">
        <f t="shared" si="183"/>
        <v>0</v>
      </c>
      <c r="Z487">
        <f t="shared" si="184"/>
        <v>0</v>
      </c>
    </row>
    <row r="488" spans="2:26" ht="12.75">
      <c r="B488" s="18">
        <f t="shared" si="195"/>
        <v>59000.00000000001</v>
      </c>
      <c r="C488" s="19">
        <f>C493+((C475-C493)/18)*5</f>
        <v>1.3787222222222222</v>
      </c>
      <c r="E488" s="18">
        <f t="shared" si="196"/>
        <v>59000.00000000001</v>
      </c>
      <c r="F488" s="19">
        <f>F493+((F475-F493)/18)*5</f>
        <v>0.49144444444444446</v>
      </c>
      <c r="H488">
        <f t="shared" si="185"/>
        <v>0</v>
      </c>
      <c r="I488">
        <f t="shared" si="185"/>
        <v>0</v>
      </c>
      <c r="J488">
        <f t="shared" si="188"/>
        <v>0</v>
      </c>
      <c r="K488">
        <f t="shared" si="189"/>
        <v>0</v>
      </c>
      <c r="L488">
        <f t="shared" si="190"/>
        <v>0</v>
      </c>
      <c r="M488">
        <f t="shared" si="191"/>
        <v>0</v>
      </c>
      <c r="N488">
        <f t="shared" si="192"/>
        <v>0</v>
      </c>
      <c r="O488">
        <f t="shared" si="193"/>
        <v>0</v>
      </c>
      <c r="P488">
        <f t="shared" si="194"/>
        <v>0</v>
      </c>
      <c r="R488">
        <f t="shared" si="194"/>
        <v>0</v>
      </c>
      <c r="S488">
        <f t="shared" si="177"/>
        <v>0</v>
      </c>
      <c r="T488">
        <f t="shared" si="178"/>
        <v>0</v>
      </c>
      <c r="U488">
        <f t="shared" si="179"/>
        <v>0</v>
      </c>
      <c r="V488">
        <f t="shared" si="180"/>
        <v>0</v>
      </c>
      <c r="W488">
        <f t="shared" si="181"/>
        <v>0</v>
      </c>
      <c r="X488">
        <f t="shared" si="182"/>
        <v>0</v>
      </c>
      <c r="Y488">
        <f t="shared" si="183"/>
        <v>0</v>
      </c>
      <c r="Z488">
        <f t="shared" si="184"/>
        <v>0</v>
      </c>
    </row>
    <row r="489" spans="2:26" ht="12.75">
      <c r="B489" s="18">
        <f t="shared" si="195"/>
        <v>60000.00000000001</v>
      </c>
      <c r="C489" s="19">
        <f>C493+((C475-C493)/18)*4</f>
        <v>1.3817777777777778</v>
      </c>
      <c r="E489" s="18">
        <f t="shared" si="196"/>
        <v>60000.00000000001</v>
      </c>
      <c r="F489" s="19">
        <f>F493+((F475-F493)/18)*4</f>
        <v>0.4915555555555555</v>
      </c>
      <c r="H489">
        <f t="shared" si="185"/>
        <v>0</v>
      </c>
      <c r="I489">
        <f t="shared" si="185"/>
        <v>0</v>
      </c>
      <c r="J489">
        <f t="shared" si="188"/>
        <v>0</v>
      </c>
      <c r="K489">
        <f t="shared" si="189"/>
        <v>0</v>
      </c>
      <c r="L489">
        <f t="shared" si="190"/>
        <v>0</v>
      </c>
      <c r="M489">
        <f t="shared" si="191"/>
        <v>0</v>
      </c>
      <c r="N489">
        <f t="shared" si="192"/>
        <v>0</v>
      </c>
      <c r="O489">
        <f t="shared" si="193"/>
        <v>0</v>
      </c>
      <c r="P489">
        <f t="shared" si="194"/>
        <v>0</v>
      </c>
      <c r="R489">
        <f t="shared" si="194"/>
        <v>0</v>
      </c>
      <c r="S489">
        <f t="shared" si="177"/>
        <v>0</v>
      </c>
      <c r="T489">
        <f t="shared" si="178"/>
        <v>0</v>
      </c>
      <c r="U489">
        <f t="shared" si="179"/>
        <v>0</v>
      </c>
      <c r="V489">
        <f t="shared" si="180"/>
        <v>0</v>
      </c>
      <c r="W489">
        <f t="shared" si="181"/>
        <v>0</v>
      </c>
      <c r="X489">
        <f t="shared" si="182"/>
        <v>0</v>
      </c>
      <c r="Y489">
        <f t="shared" si="183"/>
        <v>0</v>
      </c>
      <c r="Z489">
        <f t="shared" si="184"/>
        <v>0</v>
      </c>
    </row>
    <row r="490" spans="2:26" ht="12.75">
      <c r="B490" s="18">
        <f t="shared" si="195"/>
        <v>61000.00000000001</v>
      </c>
      <c r="C490" s="19">
        <f>C493+((C475-C493)/18)*3</f>
        <v>1.3848333333333334</v>
      </c>
      <c r="E490" s="18">
        <f t="shared" si="196"/>
        <v>61000.00000000001</v>
      </c>
      <c r="F490" s="19">
        <f>F493+((F475-F493)/18)*3</f>
        <v>0.49166666666666664</v>
      </c>
      <c r="H490">
        <f t="shared" si="185"/>
        <v>0</v>
      </c>
      <c r="I490">
        <f t="shared" si="185"/>
        <v>0</v>
      </c>
      <c r="J490">
        <f t="shared" si="188"/>
        <v>0</v>
      </c>
      <c r="K490">
        <f t="shared" si="189"/>
        <v>0</v>
      </c>
      <c r="L490">
        <f t="shared" si="190"/>
        <v>0</v>
      </c>
      <c r="M490">
        <f t="shared" si="191"/>
        <v>0</v>
      </c>
      <c r="N490">
        <f t="shared" si="192"/>
        <v>0</v>
      </c>
      <c r="O490">
        <f t="shared" si="193"/>
        <v>0</v>
      </c>
      <c r="P490">
        <f t="shared" si="194"/>
        <v>0</v>
      </c>
      <c r="R490">
        <f t="shared" si="194"/>
        <v>0</v>
      </c>
      <c r="S490">
        <f t="shared" si="177"/>
        <v>0</v>
      </c>
      <c r="T490">
        <f t="shared" si="178"/>
        <v>0</v>
      </c>
      <c r="U490">
        <f t="shared" si="179"/>
        <v>0</v>
      </c>
      <c r="V490">
        <f t="shared" si="180"/>
        <v>0</v>
      </c>
      <c r="W490">
        <f t="shared" si="181"/>
        <v>0</v>
      </c>
      <c r="X490">
        <f t="shared" si="182"/>
        <v>0</v>
      </c>
      <c r="Y490">
        <f t="shared" si="183"/>
        <v>0</v>
      </c>
      <c r="Z490">
        <f t="shared" si="184"/>
        <v>0</v>
      </c>
    </row>
    <row r="491" spans="2:26" ht="12.75">
      <c r="B491" s="18">
        <f t="shared" si="195"/>
        <v>62000.00000000001</v>
      </c>
      <c r="C491" s="19">
        <f>C493+((C475-C493)/18)*2</f>
        <v>1.3878888888888887</v>
      </c>
      <c r="E491" s="18">
        <f t="shared" si="196"/>
        <v>62000.00000000001</v>
      </c>
      <c r="F491" s="19">
        <f>F493+((F475-F493)/18)*2</f>
        <v>0.49177777777777776</v>
      </c>
      <c r="H491">
        <f t="shared" si="185"/>
        <v>0</v>
      </c>
      <c r="I491">
        <f t="shared" si="185"/>
        <v>0</v>
      </c>
      <c r="J491">
        <f t="shared" si="188"/>
        <v>0</v>
      </c>
      <c r="K491">
        <f t="shared" si="189"/>
        <v>0</v>
      </c>
      <c r="L491">
        <f t="shared" si="190"/>
        <v>0</v>
      </c>
      <c r="M491">
        <f t="shared" si="191"/>
        <v>0</v>
      </c>
      <c r="N491">
        <f t="shared" si="192"/>
        <v>0</v>
      </c>
      <c r="O491">
        <f t="shared" si="193"/>
        <v>0</v>
      </c>
      <c r="P491">
        <f t="shared" si="194"/>
        <v>0</v>
      </c>
      <c r="R491">
        <f t="shared" si="194"/>
        <v>0</v>
      </c>
      <c r="S491">
        <f t="shared" si="177"/>
        <v>0</v>
      </c>
      <c r="T491">
        <f t="shared" si="178"/>
        <v>0</v>
      </c>
      <c r="U491">
        <f t="shared" si="179"/>
        <v>0</v>
      </c>
      <c r="V491">
        <f t="shared" si="180"/>
        <v>0</v>
      </c>
      <c r="W491">
        <f t="shared" si="181"/>
        <v>0</v>
      </c>
      <c r="X491">
        <f t="shared" si="182"/>
        <v>0</v>
      </c>
      <c r="Y491">
        <f t="shared" si="183"/>
        <v>0</v>
      </c>
      <c r="Z491">
        <f t="shared" si="184"/>
        <v>0</v>
      </c>
    </row>
    <row r="492" spans="2:26" ht="12.75">
      <c r="B492" s="18">
        <f t="shared" si="195"/>
        <v>63000.00000000001</v>
      </c>
      <c r="C492" s="19">
        <f>C493+((C475-C493)/18)*1</f>
        <v>1.3909444444444443</v>
      </c>
      <c r="E492" s="18">
        <f t="shared" si="196"/>
        <v>63000.00000000001</v>
      </c>
      <c r="F492" s="19">
        <f>F493+((F475-F493)/18)*1</f>
        <v>0.4918888888888889</v>
      </c>
      <c r="H492">
        <f t="shared" si="185"/>
        <v>0</v>
      </c>
      <c r="I492">
        <f t="shared" si="185"/>
        <v>0</v>
      </c>
      <c r="J492">
        <f t="shared" si="188"/>
        <v>0</v>
      </c>
      <c r="K492">
        <f t="shared" si="189"/>
        <v>0</v>
      </c>
      <c r="L492">
        <f t="shared" si="190"/>
        <v>0</v>
      </c>
      <c r="M492">
        <f t="shared" si="191"/>
        <v>0</v>
      </c>
      <c r="N492">
        <f t="shared" si="192"/>
        <v>0</v>
      </c>
      <c r="O492">
        <f t="shared" si="193"/>
        <v>0</v>
      </c>
      <c r="P492">
        <f t="shared" si="194"/>
        <v>0</v>
      </c>
      <c r="R492">
        <f t="shared" si="194"/>
        <v>0</v>
      </c>
      <c r="S492">
        <f t="shared" si="177"/>
        <v>0</v>
      </c>
      <c r="T492">
        <f t="shared" si="178"/>
        <v>0</v>
      </c>
      <c r="U492">
        <f t="shared" si="179"/>
        <v>0</v>
      </c>
      <c r="V492">
        <f t="shared" si="180"/>
        <v>0</v>
      </c>
      <c r="W492">
        <f t="shared" si="181"/>
        <v>0</v>
      </c>
      <c r="X492">
        <f t="shared" si="182"/>
        <v>0</v>
      </c>
      <c r="Y492">
        <f t="shared" si="183"/>
        <v>0</v>
      </c>
      <c r="Z492">
        <f t="shared" si="184"/>
        <v>0</v>
      </c>
    </row>
    <row r="493" spans="2:26" ht="12.75">
      <c r="B493" s="18">
        <f>B420*10</f>
        <v>64000</v>
      </c>
      <c r="C493" s="19">
        <v>1.394</v>
      </c>
      <c r="E493" s="18">
        <f>E420*10</f>
        <v>64000</v>
      </c>
      <c r="F493" s="19">
        <v>0.492</v>
      </c>
      <c r="H493">
        <f t="shared" si="185"/>
        <v>0</v>
      </c>
      <c r="I493">
        <f t="shared" si="185"/>
        <v>0</v>
      </c>
      <c r="J493">
        <f t="shared" si="188"/>
        <v>0</v>
      </c>
      <c r="K493">
        <f t="shared" si="189"/>
        <v>0</v>
      </c>
      <c r="L493">
        <f t="shared" si="190"/>
        <v>0</v>
      </c>
      <c r="M493">
        <f t="shared" si="191"/>
        <v>0</v>
      </c>
      <c r="N493">
        <f t="shared" si="192"/>
        <v>0</v>
      </c>
      <c r="O493">
        <f t="shared" si="193"/>
        <v>0</v>
      </c>
      <c r="P493">
        <f t="shared" si="194"/>
        <v>0</v>
      </c>
      <c r="R493">
        <f t="shared" si="194"/>
        <v>0</v>
      </c>
      <c r="S493">
        <f t="shared" si="177"/>
        <v>0</v>
      </c>
      <c r="T493">
        <f t="shared" si="178"/>
        <v>0</v>
      </c>
      <c r="U493">
        <f t="shared" si="179"/>
        <v>0</v>
      </c>
      <c r="V493">
        <f t="shared" si="180"/>
        <v>0</v>
      </c>
      <c r="W493">
        <f t="shared" si="181"/>
        <v>0</v>
      </c>
      <c r="X493">
        <f t="shared" si="182"/>
        <v>0</v>
      </c>
      <c r="Y493">
        <f t="shared" si="183"/>
        <v>0</v>
      </c>
      <c r="Z493">
        <f t="shared" si="184"/>
        <v>0</v>
      </c>
    </row>
    <row r="494" spans="2:26" ht="12.75">
      <c r="B494" s="18">
        <f aca="true" t="shared" si="197" ref="B494:B510">B493+1000</f>
        <v>65000</v>
      </c>
      <c r="C494" s="19">
        <f>C511+((C493-C511)/18)*17</f>
        <v>1.3973333333333333</v>
      </c>
      <c r="E494" s="18">
        <f aca="true" t="shared" si="198" ref="E494:E510">E493+1000</f>
        <v>65000</v>
      </c>
      <c r="F494" s="19">
        <f>F511+((F493-F511)/18)*17</f>
        <v>0.4917222222222222</v>
      </c>
      <c r="H494">
        <f t="shared" si="185"/>
        <v>0</v>
      </c>
      <c r="I494">
        <f t="shared" si="185"/>
        <v>0</v>
      </c>
      <c r="J494">
        <f t="shared" si="188"/>
        <v>0</v>
      </c>
      <c r="K494">
        <f t="shared" si="189"/>
        <v>0</v>
      </c>
      <c r="L494">
        <f t="shared" si="190"/>
        <v>0</v>
      </c>
      <c r="M494">
        <f t="shared" si="191"/>
        <v>0</v>
      </c>
      <c r="N494">
        <f t="shared" si="192"/>
        <v>0</v>
      </c>
      <c r="O494">
        <f t="shared" si="193"/>
        <v>0</v>
      </c>
      <c r="P494">
        <f t="shared" si="194"/>
        <v>0</v>
      </c>
      <c r="R494">
        <f t="shared" si="194"/>
        <v>0</v>
      </c>
      <c r="S494">
        <f t="shared" si="177"/>
        <v>0</v>
      </c>
      <c r="T494">
        <f t="shared" si="178"/>
        <v>0</v>
      </c>
      <c r="U494">
        <f t="shared" si="179"/>
        <v>0</v>
      </c>
      <c r="V494">
        <f t="shared" si="180"/>
        <v>0</v>
      </c>
      <c r="W494">
        <f t="shared" si="181"/>
        <v>0</v>
      </c>
      <c r="X494">
        <f t="shared" si="182"/>
        <v>0</v>
      </c>
      <c r="Y494">
        <f t="shared" si="183"/>
        <v>0</v>
      </c>
      <c r="Z494">
        <f t="shared" si="184"/>
        <v>0</v>
      </c>
    </row>
    <row r="495" spans="2:26" ht="12.75">
      <c r="B495" s="18">
        <f t="shared" si="197"/>
        <v>66000</v>
      </c>
      <c r="C495" s="19">
        <f>C511+((C493-C511)/18)*16</f>
        <v>1.4006666666666665</v>
      </c>
      <c r="E495" s="18">
        <f t="shared" si="198"/>
        <v>66000</v>
      </c>
      <c r="F495" s="19">
        <f>F511+((F493-F511)/18)*16</f>
        <v>0.49144444444444446</v>
      </c>
      <c r="H495">
        <f t="shared" si="185"/>
        <v>0</v>
      </c>
      <c r="I495">
        <f t="shared" si="185"/>
        <v>0</v>
      </c>
      <c r="J495">
        <f t="shared" si="188"/>
        <v>0</v>
      </c>
      <c r="K495">
        <f t="shared" si="189"/>
        <v>0</v>
      </c>
      <c r="L495">
        <f t="shared" si="190"/>
        <v>0</v>
      </c>
      <c r="M495">
        <f t="shared" si="191"/>
        <v>0</v>
      </c>
      <c r="N495">
        <f t="shared" si="192"/>
        <v>0</v>
      </c>
      <c r="O495">
        <f t="shared" si="193"/>
        <v>0</v>
      </c>
      <c r="P495">
        <f t="shared" si="194"/>
        <v>0</v>
      </c>
      <c r="R495">
        <f t="shared" si="194"/>
        <v>0</v>
      </c>
      <c r="S495">
        <f t="shared" si="177"/>
        <v>0</v>
      </c>
      <c r="T495">
        <f t="shared" si="178"/>
        <v>0</v>
      </c>
      <c r="U495">
        <f t="shared" si="179"/>
        <v>0</v>
      </c>
      <c r="V495">
        <f t="shared" si="180"/>
        <v>0</v>
      </c>
      <c r="W495">
        <f t="shared" si="181"/>
        <v>0</v>
      </c>
      <c r="X495">
        <f t="shared" si="182"/>
        <v>0</v>
      </c>
      <c r="Y495">
        <f t="shared" si="183"/>
        <v>0</v>
      </c>
      <c r="Z495">
        <f t="shared" si="184"/>
        <v>0</v>
      </c>
    </row>
    <row r="496" spans="2:26" ht="12.75">
      <c r="B496" s="18">
        <f t="shared" si="197"/>
        <v>67000</v>
      </c>
      <c r="C496" s="19">
        <f>C511+((C493-C511)/18)*15</f>
        <v>1.404</v>
      </c>
      <c r="E496" s="18">
        <f t="shared" si="198"/>
        <v>67000</v>
      </c>
      <c r="F496" s="19">
        <f>F511+((F493-F511)/18)*15</f>
        <v>0.49116666666666664</v>
      </c>
      <c r="H496">
        <f t="shared" si="185"/>
        <v>0</v>
      </c>
      <c r="I496">
        <f t="shared" si="185"/>
        <v>0</v>
      </c>
      <c r="J496">
        <f t="shared" si="188"/>
        <v>0</v>
      </c>
      <c r="K496">
        <f t="shared" si="189"/>
        <v>0</v>
      </c>
      <c r="L496">
        <f t="shared" si="190"/>
        <v>0</v>
      </c>
      <c r="M496">
        <f t="shared" si="191"/>
        <v>0</v>
      </c>
      <c r="N496">
        <f t="shared" si="192"/>
        <v>0</v>
      </c>
      <c r="O496">
        <f t="shared" si="193"/>
        <v>0</v>
      </c>
      <c r="P496">
        <f t="shared" si="194"/>
        <v>0</v>
      </c>
      <c r="R496">
        <f t="shared" si="194"/>
        <v>0</v>
      </c>
      <c r="S496">
        <f t="shared" si="177"/>
        <v>0</v>
      </c>
      <c r="T496">
        <f t="shared" si="178"/>
        <v>0</v>
      </c>
      <c r="U496">
        <f t="shared" si="179"/>
        <v>0</v>
      </c>
      <c r="V496">
        <f t="shared" si="180"/>
        <v>0</v>
      </c>
      <c r="W496">
        <f t="shared" si="181"/>
        <v>0</v>
      </c>
      <c r="X496">
        <f t="shared" si="182"/>
        <v>0</v>
      </c>
      <c r="Y496">
        <f t="shared" si="183"/>
        <v>0</v>
      </c>
      <c r="Z496">
        <f t="shared" si="184"/>
        <v>0</v>
      </c>
    </row>
    <row r="497" spans="2:26" ht="12.75">
      <c r="B497" s="18">
        <f t="shared" si="197"/>
        <v>68000</v>
      </c>
      <c r="C497" s="19">
        <f>C511+((C493-C511)/18)*14</f>
        <v>1.4073333333333333</v>
      </c>
      <c r="E497" s="18">
        <f t="shared" si="198"/>
        <v>68000</v>
      </c>
      <c r="F497" s="19">
        <f>F511+((F493-F511)/18)*14</f>
        <v>0.4908888888888889</v>
      </c>
      <c r="H497">
        <f t="shared" si="185"/>
        <v>0</v>
      </c>
      <c r="I497">
        <f t="shared" si="185"/>
        <v>0</v>
      </c>
      <c r="J497">
        <f t="shared" si="188"/>
        <v>0</v>
      </c>
      <c r="K497">
        <f t="shared" si="189"/>
        <v>0</v>
      </c>
      <c r="L497">
        <f t="shared" si="190"/>
        <v>0</v>
      </c>
      <c r="M497">
        <f t="shared" si="191"/>
        <v>0</v>
      </c>
      <c r="N497">
        <f t="shared" si="192"/>
        <v>0</v>
      </c>
      <c r="O497">
        <f t="shared" si="193"/>
        <v>0</v>
      </c>
      <c r="P497">
        <f t="shared" si="194"/>
        <v>0</v>
      </c>
      <c r="R497">
        <f t="shared" si="194"/>
        <v>0</v>
      </c>
      <c r="S497">
        <f t="shared" si="177"/>
        <v>0</v>
      </c>
      <c r="T497">
        <f t="shared" si="178"/>
        <v>0</v>
      </c>
      <c r="U497">
        <f t="shared" si="179"/>
        <v>0</v>
      </c>
      <c r="V497">
        <f t="shared" si="180"/>
        <v>0</v>
      </c>
      <c r="W497">
        <f t="shared" si="181"/>
        <v>0</v>
      </c>
      <c r="X497">
        <f t="shared" si="182"/>
        <v>0</v>
      </c>
      <c r="Y497">
        <f t="shared" si="183"/>
        <v>0</v>
      </c>
      <c r="Z497">
        <f t="shared" si="184"/>
        <v>0</v>
      </c>
    </row>
    <row r="498" spans="2:26" ht="12.75">
      <c r="B498" s="18">
        <f t="shared" si="197"/>
        <v>69000</v>
      </c>
      <c r="C498" s="19">
        <f>C511+((C493-C511)/18)*13</f>
        <v>1.4106666666666665</v>
      </c>
      <c r="E498" s="18">
        <f t="shared" si="198"/>
        <v>69000</v>
      </c>
      <c r="F498" s="19">
        <f>F511+((F493-F511)/18)*13</f>
        <v>0.4906111111111111</v>
      </c>
      <c r="H498">
        <f t="shared" si="185"/>
        <v>0</v>
      </c>
      <c r="I498">
        <f t="shared" si="185"/>
        <v>0</v>
      </c>
      <c r="J498">
        <f t="shared" si="188"/>
        <v>0</v>
      </c>
      <c r="K498">
        <f t="shared" si="189"/>
        <v>0</v>
      </c>
      <c r="L498">
        <f t="shared" si="190"/>
        <v>0</v>
      </c>
      <c r="M498">
        <f t="shared" si="191"/>
        <v>0</v>
      </c>
      <c r="N498">
        <f t="shared" si="192"/>
        <v>0</v>
      </c>
      <c r="O498">
        <f t="shared" si="193"/>
        <v>0</v>
      </c>
      <c r="P498">
        <f t="shared" si="194"/>
        <v>0</v>
      </c>
      <c r="R498">
        <f t="shared" si="194"/>
        <v>0</v>
      </c>
      <c r="S498">
        <f t="shared" si="177"/>
        <v>0</v>
      </c>
      <c r="T498">
        <f t="shared" si="178"/>
        <v>0</v>
      </c>
      <c r="U498">
        <f t="shared" si="179"/>
        <v>0</v>
      </c>
      <c r="V498">
        <f t="shared" si="180"/>
        <v>0</v>
      </c>
      <c r="W498">
        <f t="shared" si="181"/>
        <v>0</v>
      </c>
      <c r="X498">
        <f t="shared" si="182"/>
        <v>0</v>
      </c>
      <c r="Y498">
        <f t="shared" si="183"/>
        <v>0</v>
      </c>
      <c r="Z498">
        <f t="shared" si="184"/>
        <v>0</v>
      </c>
    </row>
    <row r="499" spans="2:26" ht="12.75">
      <c r="B499" s="18">
        <f t="shared" si="197"/>
        <v>70000</v>
      </c>
      <c r="C499" s="19">
        <f>C511+((C493-C511)/18)*12</f>
        <v>1.414</v>
      </c>
      <c r="E499" s="18">
        <f t="shared" si="198"/>
        <v>70000</v>
      </c>
      <c r="F499" s="19">
        <f>F511+((F493-F511)/18)*12</f>
        <v>0.49033333333333334</v>
      </c>
      <c r="H499">
        <f t="shared" si="185"/>
        <v>0</v>
      </c>
      <c r="I499">
        <f t="shared" si="185"/>
        <v>0</v>
      </c>
      <c r="J499">
        <f t="shared" si="188"/>
        <v>0</v>
      </c>
      <c r="K499">
        <f t="shared" si="189"/>
        <v>0</v>
      </c>
      <c r="L499">
        <f t="shared" si="190"/>
        <v>0</v>
      </c>
      <c r="M499">
        <f t="shared" si="191"/>
        <v>0</v>
      </c>
      <c r="N499">
        <f t="shared" si="192"/>
        <v>0</v>
      </c>
      <c r="O499">
        <f t="shared" si="193"/>
        <v>0</v>
      </c>
      <c r="P499">
        <f t="shared" si="194"/>
        <v>0</v>
      </c>
      <c r="R499">
        <f t="shared" si="194"/>
        <v>0</v>
      </c>
      <c r="S499">
        <f t="shared" si="177"/>
        <v>0</v>
      </c>
      <c r="T499">
        <f t="shared" si="178"/>
        <v>0</v>
      </c>
      <c r="U499">
        <f t="shared" si="179"/>
        <v>0</v>
      </c>
      <c r="V499">
        <f t="shared" si="180"/>
        <v>0</v>
      </c>
      <c r="W499">
        <f t="shared" si="181"/>
        <v>0</v>
      </c>
      <c r="X499">
        <f t="shared" si="182"/>
        <v>0</v>
      </c>
      <c r="Y499">
        <f t="shared" si="183"/>
        <v>0</v>
      </c>
      <c r="Z499">
        <f t="shared" si="184"/>
        <v>0</v>
      </c>
    </row>
    <row r="500" spans="2:26" ht="12.75">
      <c r="B500" s="18">
        <f t="shared" si="197"/>
        <v>71000</v>
      </c>
      <c r="C500" s="19">
        <f>C511+((C493-C511)/18)*11</f>
        <v>1.4173333333333333</v>
      </c>
      <c r="E500" s="18">
        <f t="shared" si="198"/>
        <v>71000</v>
      </c>
      <c r="F500" s="19">
        <f>F511+((F493-F511)/18)*11</f>
        <v>0.4900555555555555</v>
      </c>
      <c r="H500">
        <f t="shared" si="185"/>
        <v>0</v>
      </c>
      <c r="I500">
        <f t="shared" si="185"/>
        <v>0</v>
      </c>
      <c r="J500">
        <f t="shared" si="188"/>
        <v>0</v>
      </c>
      <c r="K500">
        <f t="shared" si="189"/>
        <v>0</v>
      </c>
      <c r="L500">
        <f t="shared" si="190"/>
        <v>0</v>
      </c>
      <c r="M500">
        <f t="shared" si="191"/>
        <v>0</v>
      </c>
      <c r="N500">
        <f t="shared" si="192"/>
        <v>0</v>
      </c>
      <c r="O500">
        <f t="shared" si="193"/>
        <v>0</v>
      </c>
      <c r="P500">
        <f t="shared" si="194"/>
        <v>0</v>
      </c>
      <c r="R500">
        <f t="shared" si="194"/>
        <v>0</v>
      </c>
      <c r="S500">
        <f t="shared" si="177"/>
        <v>0</v>
      </c>
      <c r="T500">
        <f t="shared" si="178"/>
        <v>0</v>
      </c>
      <c r="U500">
        <f t="shared" si="179"/>
        <v>0</v>
      </c>
      <c r="V500">
        <f t="shared" si="180"/>
        <v>0</v>
      </c>
      <c r="W500">
        <f t="shared" si="181"/>
        <v>0</v>
      </c>
      <c r="X500">
        <f t="shared" si="182"/>
        <v>0</v>
      </c>
      <c r="Y500">
        <f t="shared" si="183"/>
        <v>0</v>
      </c>
      <c r="Z500">
        <f t="shared" si="184"/>
        <v>0</v>
      </c>
    </row>
    <row r="501" spans="2:26" ht="12.75">
      <c r="B501" s="18">
        <f t="shared" si="197"/>
        <v>72000</v>
      </c>
      <c r="C501" s="19">
        <f>C511+((C493-C511)/18)*10</f>
        <v>1.4206666666666665</v>
      </c>
      <c r="E501" s="18">
        <f t="shared" si="198"/>
        <v>72000</v>
      </c>
      <c r="F501" s="19">
        <f>F511+((F493-F511)/18)*10</f>
        <v>0.48977777777777776</v>
      </c>
      <c r="H501">
        <f t="shared" si="185"/>
        <v>0</v>
      </c>
      <c r="I501">
        <f t="shared" si="185"/>
        <v>0</v>
      </c>
      <c r="J501">
        <f t="shared" si="188"/>
        <v>0</v>
      </c>
      <c r="K501">
        <f t="shared" si="189"/>
        <v>0</v>
      </c>
      <c r="L501">
        <f t="shared" si="190"/>
        <v>0</v>
      </c>
      <c r="M501">
        <f t="shared" si="191"/>
        <v>0</v>
      </c>
      <c r="N501">
        <f t="shared" si="192"/>
        <v>0</v>
      </c>
      <c r="O501">
        <f t="shared" si="193"/>
        <v>0</v>
      </c>
      <c r="P501">
        <f t="shared" si="194"/>
        <v>0</v>
      </c>
      <c r="R501">
        <f t="shared" si="194"/>
        <v>0</v>
      </c>
      <c r="S501">
        <f t="shared" si="177"/>
        <v>0</v>
      </c>
      <c r="T501">
        <f t="shared" si="178"/>
        <v>0</v>
      </c>
      <c r="U501">
        <f t="shared" si="179"/>
        <v>0</v>
      </c>
      <c r="V501">
        <f t="shared" si="180"/>
        <v>0</v>
      </c>
      <c r="W501">
        <f t="shared" si="181"/>
        <v>0</v>
      </c>
      <c r="X501">
        <f t="shared" si="182"/>
        <v>0</v>
      </c>
      <c r="Y501">
        <f t="shared" si="183"/>
        <v>0</v>
      </c>
      <c r="Z501">
        <f t="shared" si="184"/>
        <v>0</v>
      </c>
    </row>
    <row r="502" spans="2:26" ht="12.75">
      <c r="B502" s="18">
        <f t="shared" si="197"/>
        <v>73000</v>
      </c>
      <c r="C502" s="19">
        <f>C511+((C493-C511)/18)*9</f>
        <v>1.424</v>
      </c>
      <c r="E502" s="18">
        <f t="shared" si="198"/>
        <v>73000</v>
      </c>
      <c r="F502" s="19">
        <f>F511+((F493-F511)/18)*9</f>
        <v>0.4895</v>
      </c>
      <c r="H502">
        <f t="shared" si="185"/>
        <v>0</v>
      </c>
      <c r="I502">
        <f t="shared" si="185"/>
        <v>0</v>
      </c>
      <c r="J502">
        <f t="shared" si="188"/>
        <v>0</v>
      </c>
      <c r="K502">
        <f t="shared" si="189"/>
        <v>0</v>
      </c>
      <c r="L502">
        <f t="shared" si="190"/>
        <v>0</v>
      </c>
      <c r="M502">
        <f t="shared" si="191"/>
        <v>0</v>
      </c>
      <c r="N502">
        <f t="shared" si="192"/>
        <v>0</v>
      </c>
      <c r="O502">
        <f t="shared" si="193"/>
        <v>0</v>
      </c>
      <c r="P502">
        <f t="shared" si="194"/>
        <v>0</v>
      </c>
      <c r="R502">
        <f t="shared" si="194"/>
        <v>0</v>
      </c>
      <c r="S502">
        <f t="shared" si="177"/>
        <v>0</v>
      </c>
      <c r="T502">
        <f t="shared" si="178"/>
        <v>0</v>
      </c>
      <c r="U502">
        <f t="shared" si="179"/>
        <v>0</v>
      </c>
      <c r="V502">
        <f t="shared" si="180"/>
        <v>0</v>
      </c>
      <c r="W502">
        <f t="shared" si="181"/>
        <v>0</v>
      </c>
      <c r="X502">
        <f t="shared" si="182"/>
        <v>0</v>
      </c>
      <c r="Y502">
        <f t="shared" si="183"/>
        <v>0</v>
      </c>
      <c r="Z502">
        <f t="shared" si="184"/>
        <v>0</v>
      </c>
    </row>
    <row r="503" spans="2:26" ht="12.75">
      <c r="B503" s="18">
        <f t="shared" si="197"/>
        <v>74000</v>
      </c>
      <c r="C503" s="19">
        <f>C511+((C493-C511)/18)*8</f>
        <v>1.4273333333333333</v>
      </c>
      <c r="E503" s="18">
        <f t="shared" si="198"/>
        <v>74000</v>
      </c>
      <c r="F503" s="19">
        <f>F511+((F493-F511)/18)*8</f>
        <v>0.4892222222222222</v>
      </c>
      <c r="H503">
        <f t="shared" si="185"/>
        <v>0</v>
      </c>
      <c r="I503">
        <f t="shared" si="185"/>
        <v>0</v>
      </c>
      <c r="J503">
        <f t="shared" si="188"/>
        <v>0</v>
      </c>
      <c r="K503">
        <f t="shared" si="189"/>
        <v>0</v>
      </c>
      <c r="L503">
        <f t="shared" si="190"/>
        <v>0</v>
      </c>
      <c r="M503">
        <f t="shared" si="191"/>
        <v>0</v>
      </c>
      <c r="N503">
        <f t="shared" si="192"/>
        <v>0</v>
      </c>
      <c r="O503">
        <f t="shared" si="193"/>
        <v>0</v>
      </c>
      <c r="P503">
        <f t="shared" si="194"/>
        <v>0</v>
      </c>
      <c r="R503">
        <f t="shared" si="194"/>
        <v>0</v>
      </c>
      <c r="S503">
        <f t="shared" si="177"/>
        <v>0</v>
      </c>
      <c r="T503">
        <f t="shared" si="178"/>
        <v>0</v>
      </c>
      <c r="U503">
        <f t="shared" si="179"/>
        <v>0</v>
      </c>
      <c r="V503">
        <f t="shared" si="180"/>
        <v>0</v>
      </c>
      <c r="W503">
        <f t="shared" si="181"/>
        <v>0</v>
      </c>
      <c r="X503">
        <f t="shared" si="182"/>
        <v>0</v>
      </c>
      <c r="Y503">
        <f t="shared" si="183"/>
        <v>0</v>
      </c>
      <c r="Z503">
        <f t="shared" si="184"/>
        <v>0</v>
      </c>
    </row>
    <row r="504" spans="2:26" ht="12.75">
      <c r="B504" s="18">
        <f t="shared" si="197"/>
        <v>75000</v>
      </c>
      <c r="C504" s="19">
        <f>C511+((C493-C511)/18)*7</f>
        <v>1.4306666666666665</v>
      </c>
      <c r="E504" s="18">
        <f t="shared" si="198"/>
        <v>75000</v>
      </c>
      <c r="F504" s="19">
        <f>F511+((F493-F511)/18)*7</f>
        <v>0.48894444444444446</v>
      </c>
      <c r="H504">
        <f t="shared" si="185"/>
        <v>0</v>
      </c>
      <c r="I504">
        <f t="shared" si="185"/>
        <v>0</v>
      </c>
      <c r="J504">
        <f t="shared" si="188"/>
        <v>0</v>
      </c>
      <c r="K504">
        <f t="shared" si="189"/>
        <v>0</v>
      </c>
      <c r="L504">
        <f t="shared" si="190"/>
        <v>0</v>
      </c>
      <c r="M504">
        <f t="shared" si="191"/>
        <v>0</v>
      </c>
      <c r="N504">
        <f t="shared" si="192"/>
        <v>0</v>
      </c>
      <c r="O504">
        <f t="shared" si="193"/>
        <v>0</v>
      </c>
      <c r="P504">
        <f t="shared" si="194"/>
        <v>0</v>
      </c>
      <c r="R504">
        <f t="shared" si="194"/>
        <v>0</v>
      </c>
      <c r="S504">
        <f t="shared" si="177"/>
        <v>0</v>
      </c>
      <c r="T504">
        <f t="shared" si="178"/>
        <v>0</v>
      </c>
      <c r="U504">
        <f t="shared" si="179"/>
        <v>0</v>
      </c>
      <c r="V504">
        <f t="shared" si="180"/>
        <v>0</v>
      </c>
      <c r="W504">
        <f t="shared" si="181"/>
        <v>0</v>
      </c>
      <c r="X504">
        <f t="shared" si="182"/>
        <v>0</v>
      </c>
      <c r="Y504">
        <f t="shared" si="183"/>
        <v>0</v>
      </c>
      <c r="Z504">
        <f t="shared" si="184"/>
        <v>0</v>
      </c>
    </row>
    <row r="505" spans="2:26" ht="12.75">
      <c r="B505" s="18">
        <f t="shared" si="197"/>
        <v>76000</v>
      </c>
      <c r="C505" s="19">
        <f>C511+((C493-C511)/18)*6</f>
        <v>1.434</v>
      </c>
      <c r="E505" s="18">
        <f t="shared" si="198"/>
        <v>76000</v>
      </c>
      <c r="F505" s="19">
        <f>F511+((F493-F511)/18)*6</f>
        <v>0.48866666666666664</v>
      </c>
      <c r="H505">
        <f t="shared" si="185"/>
        <v>0</v>
      </c>
      <c r="I505">
        <f t="shared" si="185"/>
        <v>0</v>
      </c>
      <c r="J505">
        <f t="shared" si="188"/>
        <v>0</v>
      </c>
      <c r="K505">
        <f t="shared" si="189"/>
        <v>0</v>
      </c>
      <c r="L505">
        <f t="shared" si="190"/>
        <v>0</v>
      </c>
      <c r="M505">
        <f t="shared" si="191"/>
        <v>0</v>
      </c>
      <c r="N505">
        <f t="shared" si="192"/>
        <v>0</v>
      </c>
      <c r="O505">
        <f t="shared" si="193"/>
        <v>0</v>
      </c>
      <c r="P505">
        <f t="shared" si="194"/>
        <v>0</v>
      </c>
      <c r="R505">
        <f t="shared" si="194"/>
        <v>0</v>
      </c>
      <c r="S505">
        <f t="shared" si="177"/>
        <v>0</v>
      </c>
      <c r="T505">
        <f t="shared" si="178"/>
        <v>0</v>
      </c>
      <c r="U505">
        <f t="shared" si="179"/>
        <v>0</v>
      </c>
      <c r="V505">
        <f t="shared" si="180"/>
        <v>0</v>
      </c>
      <c r="W505">
        <f t="shared" si="181"/>
        <v>0</v>
      </c>
      <c r="X505">
        <f t="shared" si="182"/>
        <v>0</v>
      </c>
      <c r="Y505">
        <f t="shared" si="183"/>
        <v>0</v>
      </c>
      <c r="Z505">
        <f t="shared" si="184"/>
        <v>0</v>
      </c>
    </row>
    <row r="506" spans="2:26" ht="12.75">
      <c r="B506" s="18">
        <f t="shared" si="197"/>
        <v>77000</v>
      </c>
      <c r="C506" s="19">
        <f>C511+((C493-C511)/18)*5</f>
        <v>1.4373333333333334</v>
      </c>
      <c r="E506" s="18">
        <f t="shared" si="198"/>
        <v>77000</v>
      </c>
      <c r="F506" s="19">
        <f>F511+((F493-F511)/18)*5</f>
        <v>0.4883888888888889</v>
      </c>
      <c r="H506">
        <f t="shared" si="185"/>
        <v>0</v>
      </c>
      <c r="I506">
        <f t="shared" si="185"/>
        <v>0</v>
      </c>
      <c r="J506">
        <f t="shared" si="188"/>
        <v>0</v>
      </c>
      <c r="K506">
        <f t="shared" si="189"/>
        <v>0</v>
      </c>
      <c r="L506">
        <f t="shared" si="190"/>
        <v>0</v>
      </c>
      <c r="M506">
        <f t="shared" si="191"/>
        <v>0</v>
      </c>
      <c r="N506">
        <f t="shared" si="192"/>
        <v>0</v>
      </c>
      <c r="O506">
        <f t="shared" si="193"/>
        <v>0</v>
      </c>
      <c r="P506">
        <f t="shared" si="194"/>
        <v>0</v>
      </c>
      <c r="R506">
        <f t="shared" si="194"/>
        <v>0</v>
      </c>
      <c r="S506">
        <f t="shared" si="177"/>
        <v>0</v>
      </c>
      <c r="T506">
        <f t="shared" si="178"/>
        <v>0</v>
      </c>
      <c r="U506">
        <f t="shared" si="179"/>
        <v>0</v>
      </c>
      <c r="V506">
        <f t="shared" si="180"/>
        <v>0</v>
      </c>
      <c r="W506">
        <f t="shared" si="181"/>
        <v>0</v>
      </c>
      <c r="X506">
        <f t="shared" si="182"/>
        <v>0</v>
      </c>
      <c r="Y506">
        <f t="shared" si="183"/>
        <v>0</v>
      </c>
      <c r="Z506">
        <f t="shared" si="184"/>
        <v>0</v>
      </c>
    </row>
    <row r="507" spans="2:26" ht="12.75">
      <c r="B507" s="18">
        <f t="shared" si="197"/>
        <v>78000</v>
      </c>
      <c r="C507" s="19">
        <f>C511+((C493-C511)/18)*4</f>
        <v>1.4406666666666665</v>
      </c>
      <c r="E507" s="18">
        <f t="shared" si="198"/>
        <v>78000</v>
      </c>
      <c r="F507" s="19">
        <f>F511+((F493-F511)/18)*4</f>
        <v>0.4881111111111111</v>
      </c>
      <c r="H507">
        <f t="shared" si="185"/>
        <v>0</v>
      </c>
      <c r="I507">
        <f t="shared" si="185"/>
        <v>0</v>
      </c>
      <c r="J507">
        <f t="shared" si="188"/>
        <v>0</v>
      </c>
      <c r="K507">
        <f t="shared" si="189"/>
        <v>0</v>
      </c>
      <c r="L507">
        <f t="shared" si="190"/>
        <v>0</v>
      </c>
      <c r="M507">
        <f t="shared" si="191"/>
        <v>0</v>
      </c>
      <c r="N507">
        <f t="shared" si="192"/>
        <v>0</v>
      </c>
      <c r="O507">
        <f t="shared" si="193"/>
        <v>0</v>
      </c>
      <c r="P507">
        <f t="shared" si="194"/>
        <v>0</v>
      </c>
      <c r="R507">
        <f t="shared" si="194"/>
        <v>0</v>
      </c>
      <c r="S507">
        <f t="shared" si="177"/>
        <v>0</v>
      </c>
      <c r="T507">
        <f t="shared" si="178"/>
        <v>0</v>
      </c>
      <c r="U507">
        <f t="shared" si="179"/>
        <v>0</v>
      </c>
      <c r="V507">
        <f t="shared" si="180"/>
        <v>0</v>
      </c>
      <c r="W507">
        <f t="shared" si="181"/>
        <v>0</v>
      </c>
      <c r="X507">
        <f t="shared" si="182"/>
        <v>0</v>
      </c>
      <c r="Y507">
        <f t="shared" si="183"/>
        <v>0</v>
      </c>
      <c r="Z507">
        <f t="shared" si="184"/>
        <v>0</v>
      </c>
    </row>
    <row r="508" spans="2:26" ht="12.75">
      <c r="B508" s="18">
        <f t="shared" si="197"/>
        <v>79000</v>
      </c>
      <c r="C508" s="19">
        <f>C511+((C493-C511)/18)*3</f>
        <v>1.444</v>
      </c>
      <c r="E508" s="18">
        <f t="shared" si="198"/>
        <v>79000</v>
      </c>
      <c r="F508" s="19">
        <f>F511+((F493-F511)/18)*3</f>
        <v>0.48783333333333334</v>
      </c>
      <c r="H508">
        <f t="shared" si="185"/>
        <v>0</v>
      </c>
      <c r="I508">
        <f t="shared" si="185"/>
        <v>0</v>
      </c>
      <c r="J508">
        <f t="shared" si="188"/>
        <v>0</v>
      </c>
      <c r="K508">
        <f t="shared" si="189"/>
        <v>0</v>
      </c>
      <c r="L508">
        <f t="shared" si="190"/>
        <v>0</v>
      </c>
      <c r="M508">
        <f t="shared" si="191"/>
        <v>0</v>
      </c>
      <c r="N508">
        <f t="shared" si="192"/>
        <v>0</v>
      </c>
      <c r="O508">
        <f t="shared" si="193"/>
        <v>0</v>
      </c>
      <c r="P508">
        <f t="shared" si="194"/>
        <v>0</v>
      </c>
      <c r="R508">
        <f t="shared" si="194"/>
        <v>0</v>
      </c>
      <c r="S508">
        <f t="shared" si="177"/>
        <v>0</v>
      </c>
      <c r="T508">
        <f t="shared" si="178"/>
        <v>0</v>
      </c>
      <c r="U508">
        <f t="shared" si="179"/>
        <v>0</v>
      </c>
      <c r="V508">
        <f t="shared" si="180"/>
        <v>0</v>
      </c>
      <c r="W508">
        <f t="shared" si="181"/>
        <v>0</v>
      </c>
      <c r="X508">
        <f t="shared" si="182"/>
        <v>0</v>
      </c>
      <c r="Y508">
        <f t="shared" si="183"/>
        <v>0</v>
      </c>
      <c r="Z508">
        <f t="shared" si="184"/>
        <v>0</v>
      </c>
    </row>
    <row r="509" spans="2:26" ht="12.75">
      <c r="B509" s="18">
        <f t="shared" si="197"/>
        <v>80000</v>
      </c>
      <c r="C509" s="19">
        <f>C511+((C493-C511)/18)*2</f>
        <v>1.4473333333333334</v>
      </c>
      <c r="E509" s="18">
        <f t="shared" si="198"/>
        <v>80000</v>
      </c>
      <c r="F509" s="19">
        <f>F511+((F493-F511)/18)*2</f>
        <v>0.4875555555555555</v>
      </c>
      <c r="H509">
        <f t="shared" si="185"/>
        <v>0</v>
      </c>
      <c r="I509">
        <f t="shared" si="185"/>
        <v>0</v>
      </c>
      <c r="J509">
        <f t="shared" si="188"/>
        <v>0</v>
      </c>
      <c r="K509">
        <f t="shared" si="189"/>
        <v>0</v>
      </c>
      <c r="L509">
        <f t="shared" si="190"/>
        <v>0</v>
      </c>
      <c r="M509">
        <f t="shared" si="191"/>
        <v>0</v>
      </c>
      <c r="N509">
        <f t="shared" si="192"/>
        <v>0</v>
      </c>
      <c r="O509">
        <f t="shared" si="193"/>
        <v>0</v>
      </c>
      <c r="P509">
        <f t="shared" si="194"/>
        <v>0</v>
      </c>
      <c r="R509">
        <f t="shared" si="194"/>
        <v>0</v>
      </c>
      <c r="S509">
        <f t="shared" si="177"/>
        <v>0</v>
      </c>
      <c r="T509">
        <f t="shared" si="178"/>
        <v>0</v>
      </c>
      <c r="U509">
        <f t="shared" si="179"/>
        <v>0</v>
      </c>
      <c r="V509">
        <f t="shared" si="180"/>
        <v>0</v>
      </c>
      <c r="W509">
        <f t="shared" si="181"/>
        <v>0</v>
      </c>
      <c r="X509">
        <f t="shared" si="182"/>
        <v>0</v>
      </c>
      <c r="Y509">
        <f t="shared" si="183"/>
        <v>0</v>
      </c>
      <c r="Z509">
        <f t="shared" si="184"/>
        <v>0</v>
      </c>
    </row>
    <row r="510" spans="2:26" ht="12.75">
      <c r="B510" s="18">
        <f t="shared" si="197"/>
        <v>81000</v>
      </c>
      <c r="C510" s="19">
        <f>C511+((C493-C511)/18)*1</f>
        <v>1.4506666666666665</v>
      </c>
      <c r="E510" s="18">
        <f t="shared" si="198"/>
        <v>81000</v>
      </c>
      <c r="F510" s="19">
        <f>F511+((F493-F511)/18)*1</f>
        <v>0.48727777777777775</v>
      </c>
      <c r="H510">
        <f t="shared" si="185"/>
        <v>0</v>
      </c>
      <c r="I510">
        <f t="shared" si="185"/>
        <v>0</v>
      </c>
      <c r="J510">
        <f t="shared" si="188"/>
        <v>0</v>
      </c>
      <c r="K510">
        <f t="shared" si="189"/>
        <v>0</v>
      </c>
      <c r="L510">
        <f t="shared" si="190"/>
        <v>0</v>
      </c>
      <c r="M510">
        <f t="shared" si="191"/>
        <v>0</v>
      </c>
      <c r="N510">
        <f t="shared" si="192"/>
        <v>0</v>
      </c>
      <c r="O510">
        <f t="shared" si="193"/>
        <v>0</v>
      </c>
      <c r="P510">
        <f t="shared" si="194"/>
        <v>0</v>
      </c>
      <c r="R510">
        <f t="shared" si="194"/>
        <v>0</v>
      </c>
      <c r="S510">
        <f t="shared" si="177"/>
        <v>0</v>
      </c>
      <c r="T510">
        <f t="shared" si="178"/>
        <v>0</v>
      </c>
      <c r="U510">
        <f t="shared" si="179"/>
        <v>0</v>
      </c>
      <c r="V510">
        <f t="shared" si="180"/>
        <v>0</v>
      </c>
      <c r="W510">
        <f t="shared" si="181"/>
        <v>0</v>
      </c>
      <c r="X510">
        <f t="shared" si="182"/>
        <v>0</v>
      </c>
      <c r="Y510">
        <f t="shared" si="183"/>
        <v>0</v>
      </c>
      <c r="Z510">
        <f t="shared" si="184"/>
        <v>0</v>
      </c>
    </row>
    <row r="511" spans="2:26" ht="12.75">
      <c r="B511" s="18">
        <f>B438*10</f>
        <v>82000</v>
      </c>
      <c r="C511" s="19">
        <v>1.454</v>
      </c>
      <c r="E511" s="18">
        <f>E438*10</f>
        <v>82000</v>
      </c>
      <c r="F511" s="19">
        <v>0.487</v>
      </c>
      <c r="H511">
        <f t="shared" si="185"/>
        <v>0</v>
      </c>
      <c r="I511">
        <f t="shared" si="185"/>
        <v>0</v>
      </c>
      <c r="J511">
        <f t="shared" si="188"/>
        <v>0</v>
      </c>
      <c r="K511">
        <f t="shared" si="189"/>
        <v>0</v>
      </c>
      <c r="L511">
        <f t="shared" si="190"/>
        <v>0</v>
      </c>
      <c r="M511">
        <f t="shared" si="191"/>
        <v>0</v>
      </c>
      <c r="N511">
        <f t="shared" si="192"/>
        <v>0</v>
      </c>
      <c r="O511">
        <f t="shared" si="193"/>
        <v>0</v>
      </c>
      <c r="P511">
        <f t="shared" si="194"/>
        <v>0</v>
      </c>
      <c r="R511">
        <f t="shared" si="194"/>
        <v>0</v>
      </c>
      <c r="S511">
        <f t="shared" si="177"/>
        <v>0</v>
      </c>
      <c r="T511">
        <f t="shared" si="178"/>
        <v>0</v>
      </c>
      <c r="U511">
        <f t="shared" si="179"/>
        <v>0</v>
      </c>
      <c r="V511">
        <f t="shared" si="180"/>
        <v>0</v>
      </c>
      <c r="W511">
        <f t="shared" si="181"/>
        <v>0</v>
      </c>
      <c r="X511">
        <f t="shared" si="182"/>
        <v>0</v>
      </c>
      <c r="Y511">
        <f t="shared" si="183"/>
        <v>0</v>
      </c>
      <c r="Z511">
        <f t="shared" si="184"/>
        <v>0</v>
      </c>
    </row>
    <row r="512" spans="2:26" ht="12.75">
      <c r="B512" s="18">
        <f aca="true" t="shared" si="199" ref="B512:B528">B511+1000</f>
        <v>83000</v>
      </c>
      <c r="C512" s="19">
        <f>C529+((C511-C529)/18)*17</f>
        <v>1.4597222222222221</v>
      </c>
      <c r="E512" s="18">
        <f aca="true" t="shared" si="200" ref="E512:E528">E511+1000</f>
        <v>83000</v>
      </c>
      <c r="F512" s="19">
        <f>F529+((F511-F529)/18)*17</f>
        <v>0.48677777777777775</v>
      </c>
      <c r="H512">
        <f t="shared" si="185"/>
        <v>0</v>
      </c>
      <c r="I512">
        <f t="shared" si="185"/>
        <v>0</v>
      </c>
      <c r="J512">
        <f t="shared" si="188"/>
        <v>0</v>
      </c>
      <c r="K512">
        <f t="shared" si="189"/>
        <v>0</v>
      </c>
      <c r="L512">
        <f t="shared" si="190"/>
        <v>0</v>
      </c>
      <c r="M512">
        <f t="shared" si="191"/>
        <v>0</v>
      </c>
      <c r="N512">
        <f t="shared" si="192"/>
        <v>0</v>
      </c>
      <c r="O512">
        <f t="shared" si="193"/>
        <v>0</v>
      </c>
      <c r="P512">
        <f t="shared" si="194"/>
        <v>0</v>
      </c>
      <c r="R512">
        <f t="shared" si="194"/>
        <v>0</v>
      </c>
      <c r="S512">
        <f t="shared" si="177"/>
        <v>0</v>
      </c>
      <c r="T512">
        <f t="shared" si="178"/>
        <v>0</v>
      </c>
      <c r="U512">
        <f t="shared" si="179"/>
        <v>0</v>
      </c>
      <c r="V512">
        <f t="shared" si="180"/>
        <v>0</v>
      </c>
      <c r="W512">
        <f t="shared" si="181"/>
        <v>0</v>
      </c>
      <c r="X512">
        <f t="shared" si="182"/>
        <v>0</v>
      </c>
      <c r="Y512">
        <f t="shared" si="183"/>
        <v>0</v>
      </c>
      <c r="Z512">
        <f t="shared" si="184"/>
        <v>0</v>
      </c>
    </row>
    <row r="513" spans="2:26" ht="12.75">
      <c r="B513" s="18">
        <f t="shared" si="199"/>
        <v>84000</v>
      </c>
      <c r="C513" s="19">
        <f>C529+((C511-C529)/18)*16</f>
        <v>1.4654444444444443</v>
      </c>
      <c r="E513" s="18">
        <f t="shared" si="200"/>
        <v>84000</v>
      </c>
      <c r="F513" s="19">
        <f>F529+((F511-F529)/18)*16</f>
        <v>0.4865555555555555</v>
      </c>
      <c r="H513">
        <f t="shared" si="185"/>
        <v>0</v>
      </c>
      <c r="I513">
        <f t="shared" si="185"/>
        <v>0</v>
      </c>
      <c r="J513">
        <f t="shared" si="188"/>
        <v>0</v>
      </c>
      <c r="K513">
        <f t="shared" si="189"/>
        <v>0</v>
      </c>
      <c r="L513">
        <f t="shared" si="190"/>
        <v>0</v>
      </c>
      <c r="M513">
        <f t="shared" si="191"/>
        <v>0</v>
      </c>
      <c r="N513">
        <f t="shared" si="192"/>
        <v>0</v>
      </c>
      <c r="O513">
        <f t="shared" si="193"/>
        <v>0</v>
      </c>
      <c r="P513">
        <f t="shared" si="194"/>
        <v>0</v>
      </c>
      <c r="R513">
        <f t="shared" si="194"/>
        <v>0</v>
      </c>
      <c r="S513">
        <f t="shared" si="177"/>
        <v>0</v>
      </c>
      <c r="T513">
        <f t="shared" si="178"/>
        <v>0</v>
      </c>
      <c r="U513">
        <f t="shared" si="179"/>
        <v>0</v>
      </c>
      <c r="V513">
        <f t="shared" si="180"/>
        <v>0</v>
      </c>
      <c r="W513">
        <f t="shared" si="181"/>
        <v>0</v>
      </c>
      <c r="X513">
        <f t="shared" si="182"/>
        <v>0</v>
      </c>
      <c r="Y513">
        <f t="shared" si="183"/>
        <v>0</v>
      </c>
      <c r="Z513">
        <f t="shared" si="184"/>
        <v>0</v>
      </c>
    </row>
    <row r="514" spans="2:26" ht="12.75">
      <c r="B514" s="18">
        <f t="shared" si="199"/>
        <v>85000</v>
      </c>
      <c r="C514" s="19">
        <f>C529+((C511-C529)/18)*15</f>
        <v>1.4711666666666665</v>
      </c>
      <c r="E514" s="18">
        <f t="shared" si="200"/>
        <v>85000</v>
      </c>
      <c r="F514" s="19">
        <f>F529+((F511-F529)/18)*15</f>
        <v>0.48633333333333334</v>
      </c>
      <c r="H514">
        <f t="shared" si="185"/>
        <v>0</v>
      </c>
      <c r="I514">
        <f t="shared" si="185"/>
        <v>0</v>
      </c>
      <c r="J514">
        <f t="shared" si="188"/>
        <v>0</v>
      </c>
      <c r="K514">
        <f t="shared" si="189"/>
        <v>0</v>
      </c>
      <c r="L514">
        <f t="shared" si="190"/>
        <v>0</v>
      </c>
      <c r="M514">
        <f t="shared" si="191"/>
        <v>0</v>
      </c>
      <c r="N514">
        <f t="shared" si="192"/>
        <v>0</v>
      </c>
      <c r="O514">
        <f t="shared" si="193"/>
        <v>0</v>
      </c>
      <c r="P514">
        <f t="shared" si="194"/>
        <v>0</v>
      </c>
      <c r="R514">
        <f t="shared" si="194"/>
        <v>0</v>
      </c>
      <c r="S514">
        <f t="shared" si="177"/>
        <v>0</v>
      </c>
      <c r="T514">
        <f t="shared" si="178"/>
        <v>0</v>
      </c>
      <c r="U514">
        <f t="shared" si="179"/>
        <v>0</v>
      </c>
      <c r="V514">
        <f t="shared" si="180"/>
        <v>0</v>
      </c>
      <c r="W514">
        <f t="shared" si="181"/>
        <v>0</v>
      </c>
      <c r="X514">
        <f t="shared" si="182"/>
        <v>0</v>
      </c>
      <c r="Y514">
        <f t="shared" si="183"/>
        <v>0</v>
      </c>
      <c r="Z514">
        <f t="shared" si="184"/>
        <v>0</v>
      </c>
    </row>
    <row r="515" spans="2:26" ht="12.75">
      <c r="B515" s="18">
        <f t="shared" si="199"/>
        <v>86000</v>
      </c>
      <c r="C515" s="19">
        <f>C529+((C511-C529)/18)*14</f>
        <v>1.476888888888889</v>
      </c>
      <c r="E515" s="18">
        <f t="shared" si="200"/>
        <v>86000</v>
      </c>
      <c r="F515" s="19">
        <f>F529+((F511-F529)/18)*14</f>
        <v>0.4861111111111111</v>
      </c>
      <c r="H515">
        <f t="shared" si="185"/>
        <v>0</v>
      </c>
      <c r="I515">
        <f t="shared" si="185"/>
        <v>0</v>
      </c>
      <c r="J515">
        <f t="shared" si="188"/>
        <v>0</v>
      </c>
      <c r="K515">
        <f t="shared" si="189"/>
        <v>0</v>
      </c>
      <c r="L515">
        <f t="shared" si="190"/>
        <v>0</v>
      </c>
      <c r="M515">
        <f t="shared" si="191"/>
        <v>0</v>
      </c>
      <c r="N515">
        <f t="shared" si="192"/>
        <v>0</v>
      </c>
      <c r="O515">
        <f t="shared" si="193"/>
        <v>0</v>
      </c>
      <c r="P515">
        <f t="shared" si="194"/>
        <v>0</v>
      </c>
      <c r="R515">
        <f t="shared" si="194"/>
        <v>0</v>
      </c>
      <c r="S515">
        <f t="shared" si="177"/>
        <v>0</v>
      </c>
      <c r="T515">
        <f t="shared" si="178"/>
        <v>0</v>
      </c>
      <c r="U515">
        <f t="shared" si="179"/>
        <v>0</v>
      </c>
      <c r="V515">
        <f t="shared" si="180"/>
        <v>0</v>
      </c>
      <c r="W515">
        <f t="shared" si="181"/>
        <v>0</v>
      </c>
      <c r="X515">
        <f t="shared" si="182"/>
        <v>0</v>
      </c>
      <c r="Y515">
        <f t="shared" si="183"/>
        <v>0</v>
      </c>
      <c r="Z515">
        <f t="shared" si="184"/>
        <v>0</v>
      </c>
    </row>
    <row r="516" spans="2:26" ht="12.75">
      <c r="B516" s="18">
        <f t="shared" si="199"/>
        <v>87000</v>
      </c>
      <c r="C516" s="19">
        <f>C529+((C511-C529)/18)*13</f>
        <v>1.482611111111111</v>
      </c>
      <c r="E516" s="18">
        <f t="shared" si="200"/>
        <v>87000</v>
      </c>
      <c r="F516" s="19">
        <f>F529+((F511-F529)/18)*13</f>
        <v>0.48588888888888887</v>
      </c>
      <c r="H516">
        <f t="shared" si="185"/>
        <v>0</v>
      </c>
      <c r="I516">
        <f t="shared" si="185"/>
        <v>0</v>
      </c>
      <c r="J516">
        <f t="shared" si="188"/>
        <v>0</v>
      </c>
      <c r="K516">
        <f t="shared" si="189"/>
        <v>0</v>
      </c>
      <c r="L516">
        <f t="shared" si="190"/>
        <v>0</v>
      </c>
      <c r="M516">
        <f t="shared" si="191"/>
        <v>0</v>
      </c>
      <c r="N516">
        <f t="shared" si="192"/>
        <v>0</v>
      </c>
      <c r="O516">
        <f t="shared" si="193"/>
        <v>0</v>
      </c>
      <c r="P516">
        <f t="shared" si="194"/>
        <v>0</v>
      </c>
      <c r="R516">
        <f t="shared" si="194"/>
        <v>0</v>
      </c>
      <c r="S516">
        <f t="shared" si="177"/>
        <v>0</v>
      </c>
      <c r="T516">
        <f t="shared" si="178"/>
        <v>0</v>
      </c>
      <c r="U516">
        <f t="shared" si="179"/>
        <v>0</v>
      </c>
      <c r="V516">
        <f t="shared" si="180"/>
        <v>0</v>
      </c>
      <c r="W516">
        <f t="shared" si="181"/>
        <v>0</v>
      </c>
      <c r="X516">
        <f t="shared" si="182"/>
        <v>0</v>
      </c>
      <c r="Y516">
        <f t="shared" si="183"/>
        <v>0</v>
      </c>
      <c r="Z516">
        <f t="shared" si="184"/>
        <v>0</v>
      </c>
    </row>
    <row r="517" spans="2:26" ht="12.75">
      <c r="B517" s="18">
        <f t="shared" si="199"/>
        <v>88000</v>
      </c>
      <c r="C517" s="19">
        <f>C529+((C511-C529)/18)*12</f>
        <v>1.4883333333333333</v>
      </c>
      <c r="E517" s="18">
        <f t="shared" si="200"/>
        <v>88000</v>
      </c>
      <c r="F517" s="19">
        <f>F529+((F511-F529)/18)*12</f>
        <v>0.48566666666666664</v>
      </c>
      <c r="H517">
        <f t="shared" si="185"/>
        <v>0</v>
      </c>
      <c r="I517">
        <f t="shared" si="185"/>
        <v>0</v>
      </c>
      <c r="J517">
        <f t="shared" si="188"/>
        <v>0</v>
      </c>
      <c r="K517">
        <f t="shared" si="189"/>
        <v>0</v>
      </c>
      <c r="L517">
        <f t="shared" si="190"/>
        <v>0</v>
      </c>
      <c r="M517">
        <f t="shared" si="191"/>
        <v>0</v>
      </c>
      <c r="N517">
        <f t="shared" si="192"/>
        <v>0</v>
      </c>
      <c r="O517">
        <f t="shared" si="193"/>
        <v>0</v>
      </c>
      <c r="P517">
        <f t="shared" si="194"/>
        <v>0</v>
      </c>
      <c r="R517">
        <f t="shared" si="194"/>
        <v>0</v>
      </c>
      <c r="S517">
        <f t="shared" si="177"/>
        <v>0</v>
      </c>
      <c r="T517">
        <f t="shared" si="178"/>
        <v>0</v>
      </c>
      <c r="U517">
        <f t="shared" si="179"/>
        <v>0</v>
      </c>
      <c r="V517">
        <f t="shared" si="180"/>
        <v>0</v>
      </c>
      <c r="W517">
        <f t="shared" si="181"/>
        <v>0</v>
      </c>
      <c r="X517">
        <f t="shared" si="182"/>
        <v>0</v>
      </c>
      <c r="Y517">
        <f t="shared" si="183"/>
        <v>0</v>
      </c>
      <c r="Z517">
        <f t="shared" si="184"/>
        <v>0</v>
      </c>
    </row>
    <row r="518" spans="2:26" ht="12.75">
      <c r="B518" s="18">
        <f t="shared" si="199"/>
        <v>89000</v>
      </c>
      <c r="C518" s="19">
        <f>C529+((C511-C529)/18)*11</f>
        <v>1.4940555555555555</v>
      </c>
      <c r="E518" s="18">
        <f t="shared" si="200"/>
        <v>89000</v>
      </c>
      <c r="F518" s="19">
        <f>F529+((F511-F529)/18)*11</f>
        <v>0.48544444444444446</v>
      </c>
      <c r="H518">
        <f t="shared" si="185"/>
        <v>0</v>
      </c>
      <c r="I518">
        <f t="shared" si="185"/>
        <v>0</v>
      </c>
      <c r="J518">
        <f t="shared" si="188"/>
        <v>0</v>
      </c>
      <c r="K518">
        <f t="shared" si="189"/>
        <v>0</v>
      </c>
      <c r="L518">
        <f t="shared" si="190"/>
        <v>0</v>
      </c>
      <c r="M518">
        <f t="shared" si="191"/>
        <v>0</v>
      </c>
      <c r="N518">
        <f t="shared" si="192"/>
        <v>0</v>
      </c>
      <c r="O518">
        <f t="shared" si="193"/>
        <v>0</v>
      </c>
      <c r="P518">
        <f t="shared" si="194"/>
        <v>0</v>
      </c>
      <c r="R518">
        <f t="shared" si="194"/>
        <v>0</v>
      </c>
      <c r="S518">
        <f aca="true" t="shared" si="201" ref="S518:S581">IF(AND(S$4&gt;=$E518,S$4&lt;$E519),$F518,0)</f>
        <v>0</v>
      </c>
      <c r="T518">
        <f aca="true" t="shared" si="202" ref="T518:T581">IF(AND(T$4&gt;=$E518,T$4&lt;$E519),$F518,0)</f>
        <v>0</v>
      </c>
      <c r="U518">
        <f aca="true" t="shared" si="203" ref="U518:U581">IF(AND(U$4&gt;=$E518,U$4&lt;$E519),$F518,0)</f>
        <v>0</v>
      </c>
      <c r="V518">
        <f aca="true" t="shared" si="204" ref="V518:V581">IF(AND(V$4&gt;=$E518,V$4&lt;$E519),$F518,0)</f>
        <v>0</v>
      </c>
      <c r="W518">
        <f aca="true" t="shared" si="205" ref="W518:W581">IF(AND(W$4&gt;=$E518,W$4&lt;$E519),$F518,0)</f>
        <v>0</v>
      </c>
      <c r="X518">
        <f aca="true" t="shared" si="206" ref="X518:X581">IF(AND(X$4&gt;=$E518,X$4&lt;$E519),$F518,0)</f>
        <v>0</v>
      </c>
      <c r="Y518">
        <f aca="true" t="shared" si="207" ref="Y518:Y581">IF(AND(Y$4&gt;=$E518,Y$4&lt;$E519),$F518,0)</f>
        <v>0</v>
      </c>
      <c r="Z518">
        <f aca="true" t="shared" si="208" ref="Z518:Z581">IF(AND(Z$4&gt;=$E518,Z$4&lt;$E519),$F518,0)</f>
        <v>0</v>
      </c>
    </row>
    <row r="519" spans="2:26" ht="12.75">
      <c r="B519" s="18">
        <f t="shared" si="199"/>
        <v>90000</v>
      </c>
      <c r="C519" s="19">
        <f>C529+((C511-C529)/18)*10</f>
        <v>1.4997777777777777</v>
      </c>
      <c r="E519" s="18">
        <f t="shared" si="200"/>
        <v>90000</v>
      </c>
      <c r="F519" s="19">
        <f>F529+((F511-F529)/18)*10</f>
        <v>0.4852222222222222</v>
      </c>
      <c r="H519">
        <f aca="true" t="shared" si="209" ref="H519:I582">IF(AND(H$4&gt;=$E519,H$4&lt;$E520),$F519,0)</f>
        <v>0</v>
      </c>
      <c r="I519">
        <f t="shared" si="209"/>
        <v>0</v>
      </c>
      <c r="J519">
        <f t="shared" si="188"/>
        <v>0</v>
      </c>
      <c r="K519">
        <f t="shared" si="189"/>
        <v>0</v>
      </c>
      <c r="L519">
        <f t="shared" si="190"/>
        <v>0</v>
      </c>
      <c r="M519">
        <f t="shared" si="191"/>
        <v>0</v>
      </c>
      <c r="N519">
        <f t="shared" si="192"/>
        <v>0</v>
      </c>
      <c r="O519">
        <f t="shared" si="193"/>
        <v>0</v>
      </c>
      <c r="P519">
        <f t="shared" si="194"/>
        <v>0</v>
      </c>
      <c r="R519">
        <f t="shared" si="194"/>
        <v>0</v>
      </c>
      <c r="S519">
        <f t="shared" si="201"/>
        <v>0</v>
      </c>
      <c r="T519">
        <f t="shared" si="202"/>
        <v>0</v>
      </c>
      <c r="U519">
        <f t="shared" si="203"/>
        <v>0</v>
      </c>
      <c r="V519">
        <f t="shared" si="204"/>
        <v>0</v>
      </c>
      <c r="W519">
        <f t="shared" si="205"/>
        <v>0</v>
      </c>
      <c r="X519">
        <f t="shared" si="206"/>
        <v>0</v>
      </c>
      <c r="Y519">
        <f t="shared" si="207"/>
        <v>0</v>
      </c>
      <c r="Z519">
        <f t="shared" si="208"/>
        <v>0</v>
      </c>
    </row>
    <row r="520" spans="2:26" ht="12.75">
      <c r="B520" s="18">
        <f t="shared" si="199"/>
        <v>91000</v>
      </c>
      <c r="C520" s="19">
        <f>C529+((C511-C529)/18)*9</f>
        <v>1.5055</v>
      </c>
      <c r="E520" s="18">
        <f t="shared" si="200"/>
        <v>91000</v>
      </c>
      <c r="F520" s="19">
        <f>F529+((F511-F529)/18)*9</f>
        <v>0.485</v>
      </c>
      <c r="H520">
        <f t="shared" si="209"/>
        <v>0</v>
      </c>
      <c r="I520">
        <f t="shared" si="209"/>
        <v>0</v>
      </c>
      <c r="J520">
        <f t="shared" si="188"/>
        <v>0</v>
      </c>
      <c r="K520">
        <f t="shared" si="189"/>
        <v>0</v>
      </c>
      <c r="L520">
        <f t="shared" si="190"/>
        <v>0</v>
      </c>
      <c r="M520">
        <f t="shared" si="191"/>
        <v>0</v>
      </c>
      <c r="N520">
        <f t="shared" si="192"/>
        <v>0</v>
      </c>
      <c r="O520">
        <f t="shared" si="193"/>
        <v>0</v>
      </c>
      <c r="P520">
        <f t="shared" si="194"/>
        <v>0</v>
      </c>
      <c r="R520">
        <f t="shared" si="194"/>
        <v>0</v>
      </c>
      <c r="S520">
        <f t="shared" si="201"/>
        <v>0</v>
      </c>
      <c r="T520">
        <f t="shared" si="202"/>
        <v>0</v>
      </c>
      <c r="U520">
        <f t="shared" si="203"/>
        <v>0</v>
      </c>
      <c r="V520">
        <f t="shared" si="204"/>
        <v>0</v>
      </c>
      <c r="W520">
        <f t="shared" si="205"/>
        <v>0</v>
      </c>
      <c r="X520">
        <f t="shared" si="206"/>
        <v>0</v>
      </c>
      <c r="Y520">
        <f t="shared" si="207"/>
        <v>0</v>
      </c>
      <c r="Z520">
        <f t="shared" si="208"/>
        <v>0</v>
      </c>
    </row>
    <row r="521" spans="2:26" ht="12.75">
      <c r="B521" s="18">
        <f t="shared" si="199"/>
        <v>92000</v>
      </c>
      <c r="C521" s="19">
        <f>C529+((C511-C529)/18)*8</f>
        <v>1.5112222222222222</v>
      </c>
      <c r="E521" s="18">
        <f t="shared" si="200"/>
        <v>92000</v>
      </c>
      <c r="F521" s="19">
        <f>F529+((F511-F529)/18)*8</f>
        <v>0.48477777777777775</v>
      </c>
      <c r="H521">
        <f t="shared" si="209"/>
        <v>0</v>
      </c>
      <c r="I521">
        <f t="shared" si="209"/>
        <v>0</v>
      </c>
      <c r="J521">
        <f t="shared" si="188"/>
        <v>0</v>
      </c>
      <c r="K521">
        <f t="shared" si="189"/>
        <v>0</v>
      </c>
      <c r="L521">
        <f t="shared" si="190"/>
        <v>0</v>
      </c>
      <c r="M521">
        <f t="shared" si="191"/>
        <v>0</v>
      </c>
      <c r="N521">
        <f t="shared" si="192"/>
        <v>0</v>
      </c>
      <c r="O521">
        <f t="shared" si="193"/>
        <v>0</v>
      </c>
      <c r="P521">
        <f t="shared" si="194"/>
        <v>0</v>
      </c>
      <c r="R521">
        <f t="shared" si="194"/>
        <v>0</v>
      </c>
      <c r="S521">
        <f t="shared" si="201"/>
        <v>0</v>
      </c>
      <c r="T521">
        <f t="shared" si="202"/>
        <v>0</v>
      </c>
      <c r="U521">
        <f t="shared" si="203"/>
        <v>0</v>
      </c>
      <c r="V521">
        <f t="shared" si="204"/>
        <v>0</v>
      </c>
      <c r="W521">
        <f t="shared" si="205"/>
        <v>0</v>
      </c>
      <c r="X521">
        <f t="shared" si="206"/>
        <v>0</v>
      </c>
      <c r="Y521">
        <f t="shared" si="207"/>
        <v>0</v>
      </c>
      <c r="Z521">
        <f t="shared" si="208"/>
        <v>0</v>
      </c>
    </row>
    <row r="522" spans="2:26" ht="12.75">
      <c r="B522" s="18">
        <f t="shared" si="199"/>
        <v>93000</v>
      </c>
      <c r="C522" s="19">
        <f>C529+((C511-C529)/18)*7</f>
        <v>1.5169444444444444</v>
      </c>
      <c r="E522" s="18">
        <f t="shared" si="200"/>
        <v>93000</v>
      </c>
      <c r="F522" s="19">
        <f>F529+((F511-F529)/18)*7</f>
        <v>0.4845555555555555</v>
      </c>
      <c r="H522">
        <f t="shared" si="209"/>
        <v>0</v>
      </c>
      <c r="I522">
        <f t="shared" si="209"/>
        <v>0</v>
      </c>
      <c r="J522">
        <f t="shared" si="188"/>
        <v>0</v>
      </c>
      <c r="K522">
        <f t="shared" si="189"/>
        <v>0</v>
      </c>
      <c r="L522">
        <f t="shared" si="190"/>
        <v>0</v>
      </c>
      <c r="M522">
        <f t="shared" si="191"/>
        <v>0</v>
      </c>
      <c r="N522">
        <f t="shared" si="192"/>
        <v>0</v>
      </c>
      <c r="O522">
        <f t="shared" si="193"/>
        <v>0</v>
      </c>
      <c r="P522">
        <f t="shared" si="194"/>
        <v>0</v>
      </c>
      <c r="R522">
        <f t="shared" si="194"/>
        <v>0</v>
      </c>
      <c r="S522">
        <f t="shared" si="201"/>
        <v>0</v>
      </c>
      <c r="T522">
        <f t="shared" si="202"/>
        <v>0</v>
      </c>
      <c r="U522">
        <f t="shared" si="203"/>
        <v>0</v>
      </c>
      <c r="V522">
        <f t="shared" si="204"/>
        <v>0</v>
      </c>
      <c r="W522">
        <f t="shared" si="205"/>
        <v>0</v>
      </c>
      <c r="X522">
        <f t="shared" si="206"/>
        <v>0</v>
      </c>
      <c r="Y522">
        <f t="shared" si="207"/>
        <v>0</v>
      </c>
      <c r="Z522">
        <f t="shared" si="208"/>
        <v>0</v>
      </c>
    </row>
    <row r="523" spans="2:26" ht="12.75">
      <c r="B523" s="18">
        <f t="shared" si="199"/>
        <v>94000</v>
      </c>
      <c r="C523" s="19">
        <f>C529+((C511-C529)/18)*6</f>
        <v>1.5226666666666666</v>
      </c>
      <c r="E523" s="18">
        <f t="shared" si="200"/>
        <v>94000</v>
      </c>
      <c r="F523" s="19">
        <f>F529+((F511-F529)/18)*6</f>
        <v>0.48433333333333334</v>
      </c>
      <c r="H523">
        <f t="shared" si="209"/>
        <v>0</v>
      </c>
      <c r="I523">
        <f t="shared" si="209"/>
        <v>0</v>
      </c>
      <c r="J523">
        <f t="shared" si="188"/>
        <v>0</v>
      </c>
      <c r="K523">
        <f t="shared" si="189"/>
        <v>0</v>
      </c>
      <c r="L523">
        <f t="shared" si="190"/>
        <v>0</v>
      </c>
      <c r="M523">
        <f t="shared" si="191"/>
        <v>0</v>
      </c>
      <c r="N523">
        <f t="shared" si="192"/>
        <v>0</v>
      </c>
      <c r="O523">
        <f t="shared" si="193"/>
        <v>0</v>
      </c>
      <c r="P523">
        <f t="shared" si="194"/>
        <v>0</v>
      </c>
      <c r="R523">
        <f t="shared" si="194"/>
        <v>0</v>
      </c>
      <c r="S523">
        <f t="shared" si="201"/>
        <v>0</v>
      </c>
      <c r="T523">
        <f t="shared" si="202"/>
        <v>0</v>
      </c>
      <c r="U523">
        <f t="shared" si="203"/>
        <v>0</v>
      </c>
      <c r="V523">
        <f t="shared" si="204"/>
        <v>0</v>
      </c>
      <c r="W523">
        <f t="shared" si="205"/>
        <v>0</v>
      </c>
      <c r="X523">
        <f t="shared" si="206"/>
        <v>0</v>
      </c>
      <c r="Y523">
        <f t="shared" si="207"/>
        <v>0</v>
      </c>
      <c r="Z523">
        <f t="shared" si="208"/>
        <v>0</v>
      </c>
    </row>
    <row r="524" spans="2:26" ht="12.75">
      <c r="B524" s="18">
        <f t="shared" si="199"/>
        <v>95000</v>
      </c>
      <c r="C524" s="19">
        <f>C529+((C511-C529)/18)*5</f>
        <v>1.5283888888888888</v>
      </c>
      <c r="E524" s="18">
        <f t="shared" si="200"/>
        <v>95000</v>
      </c>
      <c r="F524" s="19">
        <f>F529+((F511-F529)/18)*5</f>
        <v>0.4841111111111111</v>
      </c>
      <c r="H524">
        <f t="shared" si="209"/>
        <v>0</v>
      </c>
      <c r="I524">
        <f t="shared" si="209"/>
        <v>0</v>
      </c>
      <c r="J524">
        <f t="shared" si="188"/>
        <v>0</v>
      </c>
      <c r="K524">
        <f t="shared" si="189"/>
        <v>0</v>
      </c>
      <c r="L524">
        <f t="shared" si="190"/>
        <v>0</v>
      </c>
      <c r="M524">
        <f t="shared" si="191"/>
        <v>0</v>
      </c>
      <c r="N524">
        <f t="shared" si="192"/>
        <v>0</v>
      </c>
      <c r="O524">
        <f t="shared" si="193"/>
        <v>0</v>
      </c>
      <c r="P524">
        <f t="shared" si="194"/>
        <v>0</v>
      </c>
      <c r="R524">
        <f t="shared" si="194"/>
        <v>0</v>
      </c>
      <c r="S524">
        <f t="shared" si="201"/>
        <v>0</v>
      </c>
      <c r="T524">
        <f t="shared" si="202"/>
        <v>0</v>
      </c>
      <c r="U524">
        <f t="shared" si="203"/>
        <v>0</v>
      </c>
      <c r="V524">
        <f t="shared" si="204"/>
        <v>0</v>
      </c>
      <c r="W524">
        <f t="shared" si="205"/>
        <v>0</v>
      </c>
      <c r="X524">
        <f t="shared" si="206"/>
        <v>0</v>
      </c>
      <c r="Y524">
        <f t="shared" si="207"/>
        <v>0</v>
      </c>
      <c r="Z524">
        <f t="shared" si="208"/>
        <v>0</v>
      </c>
    </row>
    <row r="525" spans="2:26" ht="12.75">
      <c r="B525" s="18">
        <f t="shared" si="199"/>
        <v>96000</v>
      </c>
      <c r="C525" s="19">
        <f>C529+((C511-C529)/18)*4</f>
        <v>1.534111111111111</v>
      </c>
      <c r="E525" s="18">
        <f t="shared" si="200"/>
        <v>96000</v>
      </c>
      <c r="F525" s="19">
        <f>F529+((F511-F529)/18)*4</f>
        <v>0.48388888888888887</v>
      </c>
      <c r="H525">
        <f t="shared" si="209"/>
        <v>0</v>
      </c>
      <c r="I525">
        <f t="shared" si="209"/>
        <v>0</v>
      </c>
      <c r="J525">
        <f t="shared" si="188"/>
        <v>0</v>
      </c>
      <c r="K525">
        <f t="shared" si="189"/>
        <v>0</v>
      </c>
      <c r="L525">
        <f t="shared" si="190"/>
        <v>0</v>
      </c>
      <c r="M525">
        <f t="shared" si="191"/>
        <v>0</v>
      </c>
      <c r="N525">
        <f t="shared" si="192"/>
        <v>0</v>
      </c>
      <c r="O525">
        <f t="shared" si="193"/>
        <v>0</v>
      </c>
      <c r="P525">
        <f t="shared" si="194"/>
        <v>0</v>
      </c>
      <c r="R525">
        <f t="shared" si="194"/>
        <v>0</v>
      </c>
      <c r="S525">
        <f t="shared" si="201"/>
        <v>0</v>
      </c>
      <c r="T525">
        <f t="shared" si="202"/>
        <v>0</v>
      </c>
      <c r="U525">
        <f t="shared" si="203"/>
        <v>0</v>
      </c>
      <c r="V525">
        <f t="shared" si="204"/>
        <v>0</v>
      </c>
      <c r="W525">
        <f t="shared" si="205"/>
        <v>0</v>
      </c>
      <c r="X525">
        <f t="shared" si="206"/>
        <v>0</v>
      </c>
      <c r="Y525">
        <f t="shared" si="207"/>
        <v>0</v>
      </c>
      <c r="Z525">
        <f t="shared" si="208"/>
        <v>0</v>
      </c>
    </row>
    <row r="526" spans="2:26" ht="12.75">
      <c r="B526" s="18">
        <f t="shared" si="199"/>
        <v>97000</v>
      </c>
      <c r="C526" s="19">
        <f>C529+((C511-C529)/18)*3</f>
        <v>1.5398333333333332</v>
      </c>
      <c r="E526" s="18">
        <f t="shared" si="200"/>
        <v>97000</v>
      </c>
      <c r="F526" s="19">
        <f>F529+((F511-F529)/18)*3</f>
        <v>0.48366666666666663</v>
      </c>
      <c r="H526">
        <f t="shared" si="209"/>
        <v>0</v>
      </c>
      <c r="I526">
        <f t="shared" si="209"/>
        <v>0</v>
      </c>
      <c r="J526">
        <f t="shared" si="188"/>
        <v>0</v>
      </c>
      <c r="K526">
        <f t="shared" si="189"/>
        <v>0</v>
      </c>
      <c r="L526">
        <f t="shared" si="190"/>
        <v>0</v>
      </c>
      <c r="M526">
        <f t="shared" si="191"/>
        <v>0</v>
      </c>
      <c r="N526">
        <f t="shared" si="192"/>
        <v>0</v>
      </c>
      <c r="O526">
        <f t="shared" si="193"/>
        <v>0</v>
      </c>
      <c r="P526">
        <f t="shared" si="194"/>
        <v>0</v>
      </c>
      <c r="R526">
        <f t="shared" si="194"/>
        <v>0</v>
      </c>
      <c r="S526">
        <f t="shared" si="201"/>
        <v>0</v>
      </c>
      <c r="T526">
        <f t="shared" si="202"/>
        <v>0</v>
      </c>
      <c r="U526">
        <f t="shared" si="203"/>
        <v>0</v>
      </c>
      <c r="V526">
        <f t="shared" si="204"/>
        <v>0</v>
      </c>
      <c r="W526">
        <f t="shared" si="205"/>
        <v>0</v>
      </c>
      <c r="X526">
        <f t="shared" si="206"/>
        <v>0</v>
      </c>
      <c r="Y526">
        <f t="shared" si="207"/>
        <v>0</v>
      </c>
      <c r="Z526">
        <f t="shared" si="208"/>
        <v>0</v>
      </c>
    </row>
    <row r="527" spans="2:26" ht="12.75">
      <c r="B527" s="18">
        <f t="shared" si="199"/>
        <v>98000</v>
      </c>
      <c r="C527" s="19">
        <f>C529+((C511-C529)/18)*2</f>
        <v>1.5455555555555556</v>
      </c>
      <c r="E527" s="18">
        <f t="shared" si="200"/>
        <v>98000</v>
      </c>
      <c r="F527" s="19">
        <f>F529+((F511-F529)/18)*2</f>
        <v>0.48344444444444445</v>
      </c>
      <c r="H527">
        <f t="shared" si="209"/>
        <v>0</v>
      </c>
      <c r="I527">
        <f t="shared" si="209"/>
        <v>0</v>
      </c>
      <c r="J527">
        <f t="shared" si="188"/>
        <v>0</v>
      </c>
      <c r="K527">
        <f t="shared" si="189"/>
        <v>0</v>
      </c>
      <c r="L527">
        <f t="shared" si="190"/>
        <v>0</v>
      </c>
      <c r="M527">
        <f t="shared" si="191"/>
        <v>0</v>
      </c>
      <c r="N527">
        <f t="shared" si="192"/>
        <v>0</v>
      </c>
      <c r="O527">
        <f t="shared" si="193"/>
        <v>0</v>
      </c>
      <c r="P527">
        <f t="shared" si="194"/>
        <v>0</v>
      </c>
      <c r="R527">
        <f t="shared" si="194"/>
        <v>0</v>
      </c>
      <c r="S527">
        <f t="shared" si="201"/>
        <v>0</v>
      </c>
      <c r="T527">
        <f t="shared" si="202"/>
        <v>0</v>
      </c>
      <c r="U527">
        <f t="shared" si="203"/>
        <v>0</v>
      </c>
      <c r="V527">
        <f t="shared" si="204"/>
        <v>0</v>
      </c>
      <c r="W527">
        <f t="shared" si="205"/>
        <v>0</v>
      </c>
      <c r="X527">
        <f t="shared" si="206"/>
        <v>0</v>
      </c>
      <c r="Y527">
        <f t="shared" si="207"/>
        <v>0</v>
      </c>
      <c r="Z527">
        <f t="shared" si="208"/>
        <v>0</v>
      </c>
    </row>
    <row r="528" spans="2:26" ht="12.75">
      <c r="B528" s="18">
        <f t="shared" si="199"/>
        <v>99000</v>
      </c>
      <c r="C528" s="19">
        <f>C529+((C511-C529)/18)*1</f>
        <v>1.5512777777777778</v>
      </c>
      <c r="E528" s="18">
        <f t="shared" si="200"/>
        <v>99000</v>
      </c>
      <c r="F528" s="19">
        <f>F529+((F511-F529)/18)*1</f>
        <v>0.4832222222222222</v>
      </c>
      <c r="H528">
        <f t="shared" si="209"/>
        <v>0</v>
      </c>
      <c r="I528">
        <f t="shared" si="209"/>
        <v>0</v>
      </c>
      <c r="J528">
        <f t="shared" si="188"/>
        <v>0</v>
      </c>
      <c r="K528">
        <f t="shared" si="189"/>
        <v>0</v>
      </c>
      <c r="L528">
        <f t="shared" si="190"/>
        <v>0</v>
      </c>
      <c r="M528">
        <f t="shared" si="191"/>
        <v>0</v>
      </c>
      <c r="N528">
        <f t="shared" si="192"/>
        <v>0</v>
      </c>
      <c r="O528">
        <f t="shared" si="193"/>
        <v>0</v>
      </c>
      <c r="P528">
        <f t="shared" si="194"/>
        <v>0</v>
      </c>
      <c r="R528">
        <f t="shared" si="194"/>
        <v>0</v>
      </c>
      <c r="S528">
        <f t="shared" si="201"/>
        <v>0</v>
      </c>
      <c r="T528">
        <f t="shared" si="202"/>
        <v>0</v>
      </c>
      <c r="U528">
        <f t="shared" si="203"/>
        <v>0</v>
      </c>
      <c r="V528">
        <f t="shared" si="204"/>
        <v>0</v>
      </c>
      <c r="W528">
        <f t="shared" si="205"/>
        <v>0</v>
      </c>
      <c r="X528">
        <f t="shared" si="206"/>
        <v>0</v>
      </c>
      <c r="Y528">
        <f t="shared" si="207"/>
        <v>0</v>
      </c>
      <c r="Z528">
        <f t="shared" si="208"/>
        <v>0</v>
      </c>
    </row>
    <row r="529" spans="2:26" ht="12.75">
      <c r="B529" s="18">
        <f>B439*10</f>
        <v>100000</v>
      </c>
      <c r="C529" s="19">
        <v>1.557</v>
      </c>
      <c r="E529" s="18">
        <f>E439*10</f>
        <v>100000</v>
      </c>
      <c r="F529" s="19">
        <v>0.483</v>
      </c>
      <c r="H529">
        <f t="shared" si="209"/>
        <v>0</v>
      </c>
      <c r="I529">
        <f t="shared" si="209"/>
        <v>0</v>
      </c>
      <c r="J529">
        <f t="shared" si="188"/>
        <v>0</v>
      </c>
      <c r="K529">
        <f t="shared" si="189"/>
        <v>0</v>
      </c>
      <c r="L529">
        <f t="shared" si="190"/>
        <v>0</v>
      </c>
      <c r="M529">
        <f t="shared" si="191"/>
        <v>0</v>
      </c>
      <c r="N529">
        <f t="shared" si="192"/>
        <v>0</v>
      </c>
      <c r="O529">
        <f t="shared" si="193"/>
        <v>0</v>
      </c>
      <c r="P529">
        <f t="shared" si="194"/>
        <v>0</v>
      </c>
      <c r="R529">
        <f t="shared" si="194"/>
        <v>0</v>
      </c>
      <c r="S529">
        <f t="shared" si="201"/>
        <v>0</v>
      </c>
      <c r="T529">
        <f t="shared" si="202"/>
        <v>0</v>
      </c>
      <c r="U529">
        <f t="shared" si="203"/>
        <v>0</v>
      </c>
      <c r="V529">
        <f t="shared" si="204"/>
        <v>0</v>
      </c>
      <c r="W529">
        <f t="shared" si="205"/>
        <v>0</v>
      </c>
      <c r="X529">
        <f t="shared" si="206"/>
        <v>0</v>
      </c>
      <c r="Y529">
        <f t="shared" si="207"/>
        <v>0</v>
      </c>
      <c r="Z529">
        <f t="shared" si="208"/>
        <v>0</v>
      </c>
    </row>
    <row r="530" spans="2:26" ht="12.75">
      <c r="B530" s="18">
        <f aca="true" t="shared" si="210" ref="B530:B546">B529+10000</f>
        <v>110000</v>
      </c>
      <c r="C530" s="19">
        <f>C547+((C529-C547)/18)*17</f>
        <v>1.5478333333333332</v>
      </c>
      <c r="E530" s="18">
        <f aca="true" t="shared" si="211" ref="E530:E546">E529+10000</f>
        <v>110000</v>
      </c>
      <c r="F530" s="19">
        <f>F547+((F529-F547)/18)*17</f>
        <v>0.48183333333333334</v>
      </c>
      <c r="H530">
        <f t="shared" si="209"/>
        <v>0</v>
      </c>
      <c r="I530">
        <f t="shared" si="209"/>
        <v>0</v>
      </c>
      <c r="J530">
        <f t="shared" si="188"/>
        <v>0</v>
      </c>
      <c r="K530">
        <f t="shared" si="189"/>
        <v>0</v>
      </c>
      <c r="L530">
        <f t="shared" si="190"/>
        <v>0</v>
      </c>
      <c r="M530">
        <f t="shared" si="191"/>
        <v>0</v>
      </c>
      <c r="N530">
        <f t="shared" si="192"/>
        <v>0</v>
      </c>
      <c r="O530">
        <f t="shared" si="193"/>
        <v>0</v>
      </c>
      <c r="P530">
        <f t="shared" si="194"/>
        <v>0</v>
      </c>
      <c r="R530">
        <f t="shared" si="194"/>
        <v>0</v>
      </c>
      <c r="S530">
        <f t="shared" si="201"/>
        <v>0</v>
      </c>
      <c r="T530">
        <f t="shared" si="202"/>
        <v>0</v>
      </c>
      <c r="U530">
        <f t="shared" si="203"/>
        <v>0</v>
      </c>
      <c r="V530">
        <f t="shared" si="204"/>
        <v>0</v>
      </c>
      <c r="W530">
        <f t="shared" si="205"/>
        <v>0</v>
      </c>
      <c r="X530">
        <f t="shared" si="206"/>
        <v>0</v>
      </c>
      <c r="Y530">
        <f t="shared" si="207"/>
        <v>0</v>
      </c>
      <c r="Z530">
        <f t="shared" si="208"/>
        <v>0</v>
      </c>
    </row>
    <row r="531" spans="2:26" ht="12.75">
      <c r="B531" s="18">
        <f t="shared" si="210"/>
        <v>120000</v>
      </c>
      <c r="C531" s="19">
        <f>C547+((C529-C547)/18)*16</f>
        <v>1.5386666666666666</v>
      </c>
      <c r="E531" s="18">
        <f t="shared" si="211"/>
        <v>120000</v>
      </c>
      <c r="F531" s="19">
        <f>F547+((F529-F547)/18)*16</f>
        <v>0.48066666666666663</v>
      </c>
      <c r="H531">
        <f t="shared" si="209"/>
        <v>0</v>
      </c>
      <c r="I531">
        <f t="shared" si="209"/>
        <v>0</v>
      </c>
      <c r="J531">
        <f t="shared" si="188"/>
        <v>0</v>
      </c>
      <c r="K531">
        <f t="shared" si="189"/>
        <v>0</v>
      </c>
      <c r="L531">
        <f t="shared" si="190"/>
        <v>0</v>
      </c>
      <c r="M531">
        <f t="shared" si="191"/>
        <v>0</v>
      </c>
      <c r="N531">
        <f t="shared" si="192"/>
        <v>0</v>
      </c>
      <c r="O531">
        <f t="shared" si="193"/>
        <v>0</v>
      </c>
      <c r="P531">
        <f t="shared" si="194"/>
        <v>0</v>
      </c>
      <c r="R531">
        <f t="shared" si="194"/>
        <v>0</v>
      </c>
      <c r="S531">
        <f t="shared" si="201"/>
        <v>0</v>
      </c>
      <c r="T531">
        <f t="shared" si="202"/>
        <v>0</v>
      </c>
      <c r="U531">
        <f t="shared" si="203"/>
        <v>0</v>
      </c>
      <c r="V531">
        <f t="shared" si="204"/>
        <v>0</v>
      </c>
      <c r="W531">
        <f t="shared" si="205"/>
        <v>0</v>
      </c>
      <c r="X531">
        <f t="shared" si="206"/>
        <v>0</v>
      </c>
      <c r="Y531">
        <f t="shared" si="207"/>
        <v>0</v>
      </c>
      <c r="Z531">
        <f t="shared" si="208"/>
        <v>0</v>
      </c>
    </row>
    <row r="532" spans="2:26" ht="12.75">
      <c r="B532" s="18">
        <f t="shared" si="210"/>
        <v>130000</v>
      </c>
      <c r="C532" s="19">
        <f>C547+((C529-C547)/18)*15</f>
        <v>1.5294999999999999</v>
      </c>
      <c r="E532" s="18">
        <f t="shared" si="211"/>
        <v>130000</v>
      </c>
      <c r="F532" s="19">
        <f>F547+((F529-F547)/18)*15</f>
        <v>0.4795</v>
      </c>
      <c r="H532">
        <f t="shared" si="209"/>
        <v>0</v>
      </c>
      <c r="I532">
        <f t="shared" si="209"/>
        <v>0</v>
      </c>
      <c r="J532">
        <f t="shared" si="188"/>
        <v>0</v>
      </c>
      <c r="K532">
        <f t="shared" si="189"/>
        <v>0</v>
      </c>
      <c r="L532">
        <f t="shared" si="190"/>
        <v>0</v>
      </c>
      <c r="M532">
        <f t="shared" si="191"/>
        <v>0</v>
      </c>
      <c r="N532">
        <f t="shared" si="192"/>
        <v>0</v>
      </c>
      <c r="O532">
        <f t="shared" si="193"/>
        <v>0</v>
      </c>
      <c r="P532">
        <f t="shared" si="194"/>
        <v>0</v>
      </c>
      <c r="R532">
        <f t="shared" si="194"/>
        <v>0</v>
      </c>
      <c r="S532">
        <f t="shared" si="201"/>
        <v>0</v>
      </c>
      <c r="T532">
        <f t="shared" si="202"/>
        <v>0</v>
      </c>
      <c r="U532">
        <f t="shared" si="203"/>
        <v>0</v>
      </c>
      <c r="V532">
        <f t="shared" si="204"/>
        <v>0</v>
      </c>
      <c r="W532">
        <f t="shared" si="205"/>
        <v>0</v>
      </c>
      <c r="X532">
        <f t="shared" si="206"/>
        <v>0</v>
      </c>
      <c r="Y532">
        <f t="shared" si="207"/>
        <v>0</v>
      </c>
      <c r="Z532">
        <f t="shared" si="208"/>
        <v>0</v>
      </c>
    </row>
    <row r="533" spans="2:26" ht="12.75">
      <c r="B533" s="18">
        <f t="shared" si="210"/>
        <v>140000</v>
      </c>
      <c r="C533" s="19">
        <f>C547+((C529-C547)/18)*14</f>
        <v>1.5203333333333333</v>
      </c>
      <c r="E533" s="18">
        <f t="shared" si="211"/>
        <v>140000</v>
      </c>
      <c r="F533" s="19">
        <f>F547+((F529-F547)/18)*14</f>
        <v>0.47833333333333333</v>
      </c>
      <c r="H533">
        <f t="shared" si="209"/>
        <v>0</v>
      </c>
      <c r="I533">
        <f t="shared" si="209"/>
        <v>0</v>
      </c>
      <c r="J533">
        <f t="shared" si="188"/>
        <v>0</v>
      </c>
      <c r="K533">
        <f t="shared" si="189"/>
        <v>0</v>
      </c>
      <c r="L533">
        <f t="shared" si="190"/>
        <v>0</v>
      </c>
      <c r="M533">
        <f t="shared" si="191"/>
        <v>0</v>
      </c>
      <c r="N533">
        <f t="shared" si="192"/>
        <v>0</v>
      </c>
      <c r="O533">
        <f t="shared" si="193"/>
        <v>0</v>
      </c>
      <c r="P533">
        <f t="shared" si="194"/>
        <v>0</v>
      </c>
      <c r="R533">
        <f t="shared" si="194"/>
        <v>0</v>
      </c>
      <c r="S533">
        <f t="shared" si="201"/>
        <v>0</v>
      </c>
      <c r="T533">
        <f t="shared" si="202"/>
        <v>0</v>
      </c>
      <c r="U533">
        <f t="shared" si="203"/>
        <v>0</v>
      </c>
      <c r="V533">
        <f t="shared" si="204"/>
        <v>0</v>
      </c>
      <c r="W533">
        <f t="shared" si="205"/>
        <v>0</v>
      </c>
      <c r="X533">
        <f t="shared" si="206"/>
        <v>0</v>
      </c>
      <c r="Y533">
        <f t="shared" si="207"/>
        <v>0</v>
      </c>
      <c r="Z533">
        <f t="shared" si="208"/>
        <v>0</v>
      </c>
    </row>
    <row r="534" spans="2:26" ht="12.75">
      <c r="B534" s="18">
        <f t="shared" si="210"/>
        <v>150000</v>
      </c>
      <c r="C534" s="19">
        <f>C547+((C529-C547)/18)*13</f>
        <v>1.5111666666666665</v>
      </c>
      <c r="E534" s="18">
        <f t="shared" si="211"/>
        <v>150000</v>
      </c>
      <c r="F534" s="19">
        <f>F547+((F529-F547)/18)*13</f>
        <v>0.4771666666666667</v>
      </c>
      <c r="H534">
        <f t="shared" si="209"/>
        <v>0</v>
      </c>
      <c r="I534">
        <f t="shared" si="209"/>
        <v>0</v>
      </c>
      <c r="J534">
        <f aca="true" t="shared" si="212" ref="J534:J597">IF(AND(J$4&gt;=$E534,J$4&lt;$E535),$F534,0)</f>
        <v>0</v>
      </c>
      <c r="K534">
        <f aca="true" t="shared" si="213" ref="K534:K597">IF(AND(K$4&gt;=$E534,K$4&lt;$E535),$F534,0)</f>
        <v>0</v>
      </c>
      <c r="L534">
        <f aca="true" t="shared" si="214" ref="L534:L597">IF(AND(L$4&gt;=$E534,L$4&lt;$E535),$F534,0)</f>
        <v>0</v>
      </c>
      <c r="M534">
        <f aca="true" t="shared" si="215" ref="M534:M597">IF(AND(M$4&gt;=$E534,M$4&lt;$E535),$F534,0)</f>
        <v>0</v>
      </c>
      <c r="N534">
        <f aca="true" t="shared" si="216" ref="N534:N597">IF(AND(N$4&gt;=$E534,N$4&lt;$E535),$F534,0)</f>
        <v>0</v>
      </c>
      <c r="O534">
        <f aca="true" t="shared" si="217" ref="O534:O597">IF(AND(O$4&gt;=$E534,O$4&lt;$E535),$F534,0)</f>
        <v>0</v>
      </c>
      <c r="P534">
        <f aca="true" t="shared" si="218" ref="P534:R597">IF(AND(P$4&gt;=$E534,P$4&lt;$E535),$F534,0)</f>
        <v>0</v>
      </c>
      <c r="R534">
        <f t="shared" si="218"/>
        <v>0</v>
      </c>
      <c r="S534">
        <f t="shared" si="201"/>
        <v>0</v>
      </c>
      <c r="T534">
        <f t="shared" si="202"/>
        <v>0</v>
      </c>
      <c r="U534">
        <f t="shared" si="203"/>
        <v>0</v>
      </c>
      <c r="V534">
        <f t="shared" si="204"/>
        <v>0</v>
      </c>
      <c r="W534">
        <f t="shared" si="205"/>
        <v>0</v>
      </c>
      <c r="X534">
        <f t="shared" si="206"/>
        <v>0</v>
      </c>
      <c r="Y534">
        <f t="shared" si="207"/>
        <v>0</v>
      </c>
      <c r="Z534">
        <f t="shared" si="208"/>
        <v>0</v>
      </c>
    </row>
    <row r="535" spans="2:26" ht="12.75">
      <c r="B535" s="18">
        <f t="shared" si="210"/>
        <v>160000</v>
      </c>
      <c r="C535" s="19">
        <f>C547+((C529-C547)/18)*12</f>
        <v>1.502</v>
      </c>
      <c r="E535" s="18">
        <f t="shared" si="211"/>
        <v>160000</v>
      </c>
      <c r="F535" s="19">
        <f>F547+((F529-F547)/18)*12</f>
        <v>0.476</v>
      </c>
      <c r="H535">
        <f t="shared" si="209"/>
        <v>0</v>
      </c>
      <c r="I535">
        <f t="shared" si="209"/>
        <v>0</v>
      </c>
      <c r="J535">
        <f t="shared" si="212"/>
        <v>0</v>
      </c>
      <c r="K535">
        <f t="shared" si="213"/>
        <v>0</v>
      </c>
      <c r="L535">
        <f t="shared" si="214"/>
        <v>0</v>
      </c>
      <c r="M535">
        <f t="shared" si="215"/>
        <v>0</v>
      </c>
      <c r="N535">
        <f t="shared" si="216"/>
        <v>0</v>
      </c>
      <c r="O535">
        <f t="shared" si="217"/>
        <v>0</v>
      </c>
      <c r="P535">
        <f t="shared" si="218"/>
        <v>0</v>
      </c>
      <c r="R535">
        <f t="shared" si="218"/>
        <v>0</v>
      </c>
      <c r="S535">
        <f t="shared" si="201"/>
        <v>0</v>
      </c>
      <c r="T535">
        <f t="shared" si="202"/>
        <v>0</v>
      </c>
      <c r="U535">
        <f t="shared" si="203"/>
        <v>0</v>
      </c>
      <c r="V535">
        <f t="shared" si="204"/>
        <v>0</v>
      </c>
      <c r="W535">
        <f t="shared" si="205"/>
        <v>0</v>
      </c>
      <c r="X535">
        <f t="shared" si="206"/>
        <v>0</v>
      </c>
      <c r="Y535">
        <f t="shared" si="207"/>
        <v>0</v>
      </c>
      <c r="Z535">
        <f t="shared" si="208"/>
        <v>0</v>
      </c>
    </row>
    <row r="536" spans="2:26" ht="12.75">
      <c r="B536" s="18">
        <f t="shared" si="210"/>
        <v>170000</v>
      </c>
      <c r="C536" s="19">
        <f>C547+((C529-C547)/18)*11</f>
        <v>1.4928333333333332</v>
      </c>
      <c r="E536" s="18">
        <f t="shared" si="211"/>
        <v>170000</v>
      </c>
      <c r="F536" s="19">
        <f>F547+((F529-F547)/18)*11</f>
        <v>0.47483333333333333</v>
      </c>
      <c r="H536">
        <f t="shared" si="209"/>
        <v>0</v>
      </c>
      <c r="I536">
        <f t="shared" si="209"/>
        <v>0</v>
      </c>
      <c r="J536">
        <f t="shared" si="212"/>
        <v>0</v>
      </c>
      <c r="K536">
        <f t="shared" si="213"/>
        <v>0</v>
      </c>
      <c r="L536">
        <f t="shared" si="214"/>
        <v>0</v>
      </c>
      <c r="M536">
        <f t="shared" si="215"/>
        <v>0</v>
      </c>
      <c r="N536">
        <f t="shared" si="216"/>
        <v>0</v>
      </c>
      <c r="O536">
        <f t="shared" si="217"/>
        <v>0</v>
      </c>
      <c r="P536">
        <f t="shared" si="218"/>
        <v>0</v>
      </c>
      <c r="R536">
        <f t="shared" si="218"/>
        <v>0</v>
      </c>
      <c r="S536">
        <f t="shared" si="201"/>
        <v>0</v>
      </c>
      <c r="T536">
        <f t="shared" si="202"/>
        <v>0</v>
      </c>
      <c r="U536">
        <f t="shared" si="203"/>
        <v>0</v>
      </c>
      <c r="V536">
        <f t="shared" si="204"/>
        <v>0</v>
      </c>
      <c r="W536">
        <f t="shared" si="205"/>
        <v>0</v>
      </c>
      <c r="X536">
        <f t="shared" si="206"/>
        <v>0</v>
      </c>
      <c r="Y536">
        <f t="shared" si="207"/>
        <v>0</v>
      </c>
      <c r="Z536">
        <f t="shared" si="208"/>
        <v>0</v>
      </c>
    </row>
    <row r="537" spans="2:26" ht="12.75">
      <c r="B537" s="18">
        <f t="shared" si="210"/>
        <v>180000</v>
      </c>
      <c r="C537" s="19">
        <f>C547+((C529-C547)/18)*10</f>
        <v>1.4836666666666667</v>
      </c>
      <c r="E537" s="18">
        <f t="shared" si="211"/>
        <v>180000</v>
      </c>
      <c r="F537" s="19">
        <f>F547+((F529-F547)/18)*10</f>
        <v>0.4736666666666667</v>
      </c>
      <c r="H537">
        <f t="shared" si="209"/>
        <v>0</v>
      </c>
      <c r="I537">
        <f t="shared" si="209"/>
        <v>0</v>
      </c>
      <c r="J537">
        <f t="shared" si="212"/>
        <v>0</v>
      </c>
      <c r="K537">
        <f t="shared" si="213"/>
        <v>0</v>
      </c>
      <c r="L537">
        <f t="shared" si="214"/>
        <v>0</v>
      </c>
      <c r="M537">
        <f t="shared" si="215"/>
        <v>0</v>
      </c>
      <c r="N537">
        <f t="shared" si="216"/>
        <v>0</v>
      </c>
      <c r="O537">
        <f t="shared" si="217"/>
        <v>0</v>
      </c>
      <c r="P537">
        <f t="shared" si="218"/>
        <v>0</v>
      </c>
      <c r="R537">
        <f t="shared" si="218"/>
        <v>0</v>
      </c>
      <c r="S537">
        <f t="shared" si="201"/>
        <v>0</v>
      </c>
      <c r="T537">
        <f t="shared" si="202"/>
        <v>0</v>
      </c>
      <c r="U537">
        <f t="shared" si="203"/>
        <v>0</v>
      </c>
      <c r="V537">
        <f t="shared" si="204"/>
        <v>0</v>
      </c>
      <c r="W537">
        <f t="shared" si="205"/>
        <v>0</v>
      </c>
      <c r="X537">
        <f t="shared" si="206"/>
        <v>0</v>
      </c>
      <c r="Y537">
        <f t="shared" si="207"/>
        <v>0</v>
      </c>
      <c r="Z537">
        <f t="shared" si="208"/>
        <v>0</v>
      </c>
    </row>
    <row r="538" spans="2:26" ht="12.75">
      <c r="B538" s="18">
        <f t="shared" si="210"/>
        <v>190000</v>
      </c>
      <c r="C538" s="19">
        <f>C547+((C529-C547)/18)*9</f>
        <v>1.4745</v>
      </c>
      <c r="E538" s="18">
        <f t="shared" si="211"/>
        <v>190000</v>
      </c>
      <c r="F538" s="19">
        <f>F547+((F529-F547)/18)*9</f>
        <v>0.47250000000000003</v>
      </c>
      <c r="H538">
        <f t="shared" si="209"/>
        <v>0</v>
      </c>
      <c r="I538">
        <f t="shared" si="209"/>
        <v>0</v>
      </c>
      <c r="J538">
        <f t="shared" si="212"/>
        <v>0</v>
      </c>
      <c r="K538">
        <f t="shared" si="213"/>
        <v>0</v>
      </c>
      <c r="L538">
        <f t="shared" si="214"/>
        <v>0</v>
      </c>
      <c r="M538">
        <f t="shared" si="215"/>
        <v>0</v>
      </c>
      <c r="N538">
        <f t="shared" si="216"/>
        <v>0</v>
      </c>
      <c r="O538">
        <f t="shared" si="217"/>
        <v>0</v>
      </c>
      <c r="P538">
        <f t="shared" si="218"/>
        <v>0</v>
      </c>
      <c r="R538">
        <f t="shared" si="218"/>
        <v>0</v>
      </c>
      <c r="S538">
        <f t="shared" si="201"/>
        <v>0</v>
      </c>
      <c r="T538">
        <f t="shared" si="202"/>
        <v>0</v>
      </c>
      <c r="U538">
        <f t="shared" si="203"/>
        <v>0</v>
      </c>
      <c r="V538">
        <f t="shared" si="204"/>
        <v>0</v>
      </c>
      <c r="W538">
        <f t="shared" si="205"/>
        <v>0</v>
      </c>
      <c r="X538">
        <f t="shared" si="206"/>
        <v>0</v>
      </c>
      <c r="Y538">
        <f t="shared" si="207"/>
        <v>0</v>
      </c>
      <c r="Z538">
        <f t="shared" si="208"/>
        <v>0</v>
      </c>
    </row>
    <row r="539" spans="2:26" ht="12.75">
      <c r="B539" s="18">
        <f t="shared" si="210"/>
        <v>200000</v>
      </c>
      <c r="C539" s="19">
        <f>C547+((C529-C547)/18)*8</f>
        <v>1.4653333333333332</v>
      </c>
      <c r="E539" s="18">
        <f t="shared" si="211"/>
        <v>200000</v>
      </c>
      <c r="F539" s="19">
        <f>F547+((F529-F547)/18)*8</f>
        <v>0.4713333333333333</v>
      </c>
      <c r="H539">
        <f t="shared" si="209"/>
        <v>0</v>
      </c>
      <c r="I539">
        <f t="shared" si="209"/>
        <v>0</v>
      </c>
      <c r="J539">
        <f t="shared" si="212"/>
        <v>0</v>
      </c>
      <c r="K539">
        <f t="shared" si="213"/>
        <v>0</v>
      </c>
      <c r="L539">
        <f t="shared" si="214"/>
        <v>0</v>
      </c>
      <c r="M539">
        <f t="shared" si="215"/>
        <v>0</v>
      </c>
      <c r="N539">
        <f t="shared" si="216"/>
        <v>0</v>
      </c>
      <c r="O539">
        <f t="shared" si="217"/>
        <v>0</v>
      </c>
      <c r="P539">
        <f t="shared" si="218"/>
        <v>0</v>
      </c>
      <c r="R539">
        <f t="shared" si="218"/>
        <v>0</v>
      </c>
      <c r="S539">
        <f t="shared" si="201"/>
        <v>0</v>
      </c>
      <c r="T539">
        <f t="shared" si="202"/>
        <v>0</v>
      </c>
      <c r="U539">
        <f t="shared" si="203"/>
        <v>0</v>
      </c>
      <c r="V539">
        <f t="shared" si="204"/>
        <v>0</v>
      </c>
      <c r="W539">
        <f t="shared" si="205"/>
        <v>0</v>
      </c>
      <c r="X539">
        <f t="shared" si="206"/>
        <v>0</v>
      </c>
      <c r="Y539">
        <f t="shared" si="207"/>
        <v>0</v>
      </c>
      <c r="Z539">
        <f t="shared" si="208"/>
        <v>0</v>
      </c>
    </row>
    <row r="540" spans="2:26" ht="12.75">
      <c r="B540" s="18">
        <f t="shared" si="210"/>
        <v>210000</v>
      </c>
      <c r="C540" s="19">
        <f>C547+((C529-C547)/18)*7</f>
        <v>1.4561666666666666</v>
      </c>
      <c r="E540" s="18">
        <f t="shared" si="211"/>
        <v>210000</v>
      </c>
      <c r="F540" s="19">
        <f>F547+((F529-F547)/18)*7</f>
        <v>0.4701666666666667</v>
      </c>
      <c r="H540">
        <f t="shared" si="209"/>
        <v>0</v>
      </c>
      <c r="I540">
        <f t="shared" si="209"/>
        <v>0</v>
      </c>
      <c r="J540">
        <f t="shared" si="212"/>
        <v>0</v>
      </c>
      <c r="K540">
        <f t="shared" si="213"/>
        <v>0</v>
      </c>
      <c r="L540">
        <f t="shared" si="214"/>
        <v>0</v>
      </c>
      <c r="M540">
        <f t="shared" si="215"/>
        <v>0</v>
      </c>
      <c r="N540">
        <f t="shared" si="216"/>
        <v>0</v>
      </c>
      <c r="O540">
        <f t="shared" si="217"/>
        <v>0</v>
      </c>
      <c r="P540">
        <f t="shared" si="218"/>
        <v>0</v>
      </c>
      <c r="R540">
        <f t="shared" si="218"/>
        <v>0</v>
      </c>
      <c r="S540">
        <f t="shared" si="201"/>
        <v>0</v>
      </c>
      <c r="T540">
        <f t="shared" si="202"/>
        <v>0</v>
      </c>
      <c r="U540">
        <f t="shared" si="203"/>
        <v>0</v>
      </c>
      <c r="V540">
        <f t="shared" si="204"/>
        <v>0</v>
      </c>
      <c r="W540">
        <f t="shared" si="205"/>
        <v>0</v>
      </c>
      <c r="X540">
        <f t="shared" si="206"/>
        <v>0</v>
      </c>
      <c r="Y540">
        <f t="shared" si="207"/>
        <v>0</v>
      </c>
      <c r="Z540">
        <f t="shared" si="208"/>
        <v>0</v>
      </c>
    </row>
    <row r="541" spans="2:26" ht="12.75">
      <c r="B541" s="18">
        <f t="shared" si="210"/>
        <v>220000</v>
      </c>
      <c r="C541" s="19">
        <f>C547+((C529-C547)/18)*6</f>
        <v>1.4469999999999998</v>
      </c>
      <c r="E541" s="18">
        <f t="shared" si="211"/>
        <v>220000</v>
      </c>
      <c r="F541" s="19">
        <f>F547+((F529-F547)/18)*6</f>
        <v>0.46900000000000003</v>
      </c>
      <c r="H541">
        <f t="shared" si="209"/>
        <v>0</v>
      </c>
      <c r="I541">
        <f t="shared" si="209"/>
        <v>0</v>
      </c>
      <c r="J541">
        <f t="shared" si="212"/>
        <v>0</v>
      </c>
      <c r="K541">
        <f t="shared" si="213"/>
        <v>0</v>
      </c>
      <c r="L541">
        <f t="shared" si="214"/>
        <v>0</v>
      </c>
      <c r="M541">
        <f t="shared" si="215"/>
        <v>0</v>
      </c>
      <c r="N541">
        <f t="shared" si="216"/>
        <v>0</v>
      </c>
      <c r="O541">
        <f t="shared" si="217"/>
        <v>0</v>
      </c>
      <c r="P541">
        <f t="shared" si="218"/>
        <v>0</v>
      </c>
      <c r="R541">
        <f t="shared" si="218"/>
        <v>0</v>
      </c>
      <c r="S541">
        <f t="shared" si="201"/>
        <v>0</v>
      </c>
      <c r="T541">
        <f t="shared" si="202"/>
        <v>0</v>
      </c>
      <c r="U541">
        <f t="shared" si="203"/>
        <v>0</v>
      </c>
      <c r="V541">
        <f t="shared" si="204"/>
        <v>0</v>
      </c>
      <c r="W541">
        <f t="shared" si="205"/>
        <v>0</v>
      </c>
      <c r="X541">
        <f t="shared" si="206"/>
        <v>0</v>
      </c>
      <c r="Y541">
        <f t="shared" si="207"/>
        <v>0</v>
      </c>
      <c r="Z541">
        <f t="shared" si="208"/>
        <v>0</v>
      </c>
    </row>
    <row r="542" spans="2:26" ht="12.75">
      <c r="B542" s="18">
        <f t="shared" si="210"/>
        <v>230000</v>
      </c>
      <c r="C542" s="19">
        <f>C547+((C529-C547)/18)*5</f>
        <v>1.4378333333333333</v>
      </c>
      <c r="E542" s="18">
        <f t="shared" si="211"/>
        <v>230000</v>
      </c>
      <c r="F542" s="19">
        <f>F547+((F529-F547)/18)*5</f>
        <v>0.4678333333333333</v>
      </c>
      <c r="H542">
        <f t="shared" si="209"/>
        <v>0</v>
      </c>
      <c r="I542">
        <f t="shared" si="209"/>
        <v>0</v>
      </c>
      <c r="J542">
        <f t="shared" si="212"/>
        <v>0</v>
      </c>
      <c r="K542">
        <f t="shared" si="213"/>
        <v>0</v>
      </c>
      <c r="L542">
        <f t="shared" si="214"/>
        <v>0</v>
      </c>
      <c r="M542">
        <f t="shared" si="215"/>
        <v>0</v>
      </c>
      <c r="N542">
        <f t="shared" si="216"/>
        <v>0</v>
      </c>
      <c r="O542">
        <f t="shared" si="217"/>
        <v>0</v>
      </c>
      <c r="P542">
        <f t="shared" si="218"/>
        <v>0</v>
      </c>
      <c r="R542">
        <f t="shared" si="218"/>
        <v>0</v>
      </c>
      <c r="S542">
        <f t="shared" si="201"/>
        <v>0</v>
      </c>
      <c r="T542">
        <f t="shared" si="202"/>
        <v>0</v>
      </c>
      <c r="U542">
        <f t="shared" si="203"/>
        <v>0</v>
      </c>
      <c r="V542">
        <f t="shared" si="204"/>
        <v>0</v>
      </c>
      <c r="W542">
        <f t="shared" si="205"/>
        <v>0</v>
      </c>
      <c r="X542">
        <f t="shared" si="206"/>
        <v>0</v>
      </c>
      <c r="Y542">
        <f t="shared" si="207"/>
        <v>0</v>
      </c>
      <c r="Z542">
        <f t="shared" si="208"/>
        <v>0</v>
      </c>
    </row>
    <row r="543" spans="2:26" ht="12.75">
      <c r="B543" s="18">
        <f t="shared" si="210"/>
        <v>240000</v>
      </c>
      <c r="C543" s="19">
        <f>C547+((C529-C547)/18)*4</f>
        <v>1.4286666666666665</v>
      </c>
      <c r="E543" s="18">
        <f t="shared" si="211"/>
        <v>240000</v>
      </c>
      <c r="F543" s="19">
        <f>F547+((F529-F547)/18)*4</f>
        <v>0.4666666666666667</v>
      </c>
      <c r="H543">
        <f t="shared" si="209"/>
        <v>0</v>
      </c>
      <c r="I543">
        <f t="shared" si="209"/>
        <v>0</v>
      </c>
      <c r="J543">
        <f t="shared" si="212"/>
        <v>0</v>
      </c>
      <c r="K543">
        <f t="shared" si="213"/>
        <v>0</v>
      </c>
      <c r="L543">
        <f t="shared" si="214"/>
        <v>0</v>
      </c>
      <c r="M543">
        <f t="shared" si="215"/>
        <v>0</v>
      </c>
      <c r="N543">
        <f t="shared" si="216"/>
        <v>0</v>
      </c>
      <c r="O543">
        <f t="shared" si="217"/>
        <v>0</v>
      </c>
      <c r="P543">
        <f t="shared" si="218"/>
        <v>0</v>
      </c>
      <c r="R543">
        <f t="shared" si="218"/>
        <v>0</v>
      </c>
      <c r="S543">
        <f t="shared" si="201"/>
        <v>0</v>
      </c>
      <c r="T543">
        <f t="shared" si="202"/>
        <v>0</v>
      </c>
      <c r="U543">
        <f t="shared" si="203"/>
        <v>0</v>
      </c>
      <c r="V543">
        <f t="shared" si="204"/>
        <v>0</v>
      </c>
      <c r="W543">
        <f t="shared" si="205"/>
        <v>0</v>
      </c>
      <c r="X543">
        <f t="shared" si="206"/>
        <v>0</v>
      </c>
      <c r="Y543">
        <f t="shared" si="207"/>
        <v>0</v>
      </c>
      <c r="Z543">
        <f t="shared" si="208"/>
        <v>0</v>
      </c>
    </row>
    <row r="544" spans="2:26" ht="12.75">
      <c r="B544" s="18">
        <f t="shared" si="210"/>
        <v>250000</v>
      </c>
      <c r="C544" s="19">
        <f>C547+((C529-C547)/18)*3</f>
        <v>1.4195</v>
      </c>
      <c r="E544" s="18">
        <f t="shared" si="211"/>
        <v>250000</v>
      </c>
      <c r="F544" s="19">
        <f>F547+((F529-F547)/18)*3</f>
        <v>0.4655</v>
      </c>
      <c r="H544">
        <f t="shared" si="209"/>
        <v>0</v>
      </c>
      <c r="I544">
        <f t="shared" si="209"/>
        <v>0</v>
      </c>
      <c r="J544">
        <f t="shared" si="212"/>
        <v>0</v>
      </c>
      <c r="K544">
        <f t="shared" si="213"/>
        <v>0</v>
      </c>
      <c r="L544">
        <f t="shared" si="214"/>
        <v>0</v>
      </c>
      <c r="M544">
        <f t="shared" si="215"/>
        <v>0</v>
      </c>
      <c r="N544">
        <f t="shared" si="216"/>
        <v>0</v>
      </c>
      <c r="O544">
        <f t="shared" si="217"/>
        <v>0</v>
      </c>
      <c r="P544">
        <f t="shared" si="218"/>
        <v>0</v>
      </c>
      <c r="R544">
        <f t="shared" si="218"/>
        <v>0</v>
      </c>
      <c r="S544">
        <f t="shared" si="201"/>
        <v>0</v>
      </c>
      <c r="T544">
        <f t="shared" si="202"/>
        <v>0</v>
      </c>
      <c r="U544">
        <f t="shared" si="203"/>
        <v>0</v>
      </c>
      <c r="V544">
        <f t="shared" si="204"/>
        <v>0</v>
      </c>
      <c r="W544">
        <f t="shared" si="205"/>
        <v>0</v>
      </c>
      <c r="X544">
        <f t="shared" si="206"/>
        <v>0</v>
      </c>
      <c r="Y544">
        <f t="shared" si="207"/>
        <v>0</v>
      </c>
      <c r="Z544">
        <f t="shared" si="208"/>
        <v>0</v>
      </c>
    </row>
    <row r="545" spans="2:26" ht="12.75">
      <c r="B545" s="18">
        <f t="shared" si="210"/>
        <v>260000</v>
      </c>
      <c r="C545" s="19">
        <f>C547+((C529-C547)/18)*2</f>
        <v>1.4103333333333332</v>
      </c>
      <c r="E545" s="18">
        <f t="shared" si="211"/>
        <v>260000</v>
      </c>
      <c r="F545" s="19">
        <f>F547+((F529-F547)/18)*2</f>
        <v>0.4643333333333334</v>
      </c>
      <c r="H545">
        <f t="shared" si="209"/>
        <v>0</v>
      </c>
      <c r="I545">
        <f t="shared" si="209"/>
        <v>0</v>
      </c>
      <c r="J545">
        <f t="shared" si="212"/>
        <v>0</v>
      </c>
      <c r="K545">
        <f t="shared" si="213"/>
        <v>0</v>
      </c>
      <c r="L545">
        <f t="shared" si="214"/>
        <v>0</v>
      </c>
      <c r="M545">
        <f t="shared" si="215"/>
        <v>0</v>
      </c>
      <c r="N545">
        <f t="shared" si="216"/>
        <v>0</v>
      </c>
      <c r="O545">
        <f t="shared" si="217"/>
        <v>0</v>
      </c>
      <c r="P545">
        <f t="shared" si="218"/>
        <v>0</v>
      </c>
      <c r="R545">
        <f t="shared" si="218"/>
        <v>0</v>
      </c>
      <c r="S545">
        <f t="shared" si="201"/>
        <v>0</v>
      </c>
      <c r="T545">
        <f t="shared" si="202"/>
        <v>0</v>
      </c>
      <c r="U545">
        <f t="shared" si="203"/>
        <v>0</v>
      </c>
      <c r="V545">
        <f t="shared" si="204"/>
        <v>0</v>
      </c>
      <c r="W545">
        <f t="shared" si="205"/>
        <v>0</v>
      </c>
      <c r="X545">
        <f t="shared" si="206"/>
        <v>0</v>
      </c>
      <c r="Y545">
        <f t="shared" si="207"/>
        <v>0</v>
      </c>
      <c r="Z545">
        <f t="shared" si="208"/>
        <v>0</v>
      </c>
    </row>
    <row r="546" spans="2:26" ht="12.75">
      <c r="B546" s="18">
        <f t="shared" si="210"/>
        <v>270000</v>
      </c>
      <c r="C546" s="19">
        <f>C547+((C529-C547)/18)*1</f>
        <v>1.4011666666666667</v>
      </c>
      <c r="E546" s="18">
        <f t="shared" si="211"/>
        <v>270000</v>
      </c>
      <c r="F546" s="19">
        <f>F547+((F529-F547)/18)*1</f>
        <v>0.46316666666666667</v>
      </c>
      <c r="H546">
        <f t="shared" si="209"/>
        <v>0</v>
      </c>
      <c r="I546">
        <f t="shared" si="209"/>
        <v>0</v>
      </c>
      <c r="J546">
        <f t="shared" si="212"/>
        <v>0</v>
      </c>
      <c r="K546">
        <f t="shared" si="213"/>
        <v>0</v>
      </c>
      <c r="L546">
        <f t="shared" si="214"/>
        <v>0</v>
      </c>
      <c r="M546">
        <f t="shared" si="215"/>
        <v>0</v>
      </c>
      <c r="N546">
        <f t="shared" si="216"/>
        <v>0</v>
      </c>
      <c r="O546">
        <f t="shared" si="217"/>
        <v>0</v>
      </c>
      <c r="P546">
        <f t="shared" si="218"/>
        <v>0</v>
      </c>
      <c r="R546">
        <f t="shared" si="218"/>
        <v>0</v>
      </c>
      <c r="S546">
        <f t="shared" si="201"/>
        <v>0</v>
      </c>
      <c r="T546">
        <f t="shared" si="202"/>
        <v>0</v>
      </c>
      <c r="U546">
        <f t="shared" si="203"/>
        <v>0</v>
      </c>
      <c r="V546">
        <f t="shared" si="204"/>
        <v>0</v>
      </c>
      <c r="W546">
        <f t="shared" si="205"/>
        <v>0</v>
      </c>
      <c r="X546">
        <f t="shared" si="206"/>
        <v>0</v>
      </c>
      <c r="Y546">
        <f t="shared" si="207"/>
        <v>0</v>
      </c>
      <c r="Z546">
        <f t="shared" si="208"/>
        <v>0</v>
      </c>
    </row>
    <row r="547" spans="2:26" ht="12.75">
      <c r="B547" s="18">
        <f>B457*10</f>
        <v>280000.00000000006</v>
      </c>
      <c r="C547" s="19">
        <v>1.392</v>
      </c>
      <c r="E547" s="18">
        <f>E457*10</f>
        <v>280000.00000000006</v>
      </c>
      <c r="F547" s="19">
        <v>0.462</v>
      </c>
      <c r="H547">
        <f t="shared" si="209"/>
        <v>0</v>
      </c>
      <c r="I547">
        <f t="shared" si="209"/>
        <v>0</v>
      </c>
      <c r="J547">
        <f t="shared" si="212"/>
        <v>0</v>
      </c>
      <c r="K547">
        <f t="shared" si="213"/>
        <v>0</v>
      </c>
      <c r="L547">
        <f t="shared" si="214"/>
        <v>0</v>
      </c>
      <c r="M547">
        <f t="shared" si="215"/>
        <v>0</v>
      </c>
      <c r="N547">
        <f t="shared" si="216"/>
        <v>0</v>
      </c>
      <c r="O547">
        <f t="shared" si="217"/>
        <v>0</v>
      </c>
      <c r="P547">
        <f t="shared" si="218"/>
        <v>0</v>
      </c>
      <c r="R547">
        <f t="shared" si="218"/>
        <v>0</v>
      </c>
      <c r="S547">
        <f t="shared" si="201"/>
        <v>0</v>
      </c>
      <c r="T547">
        <f t="shared" si="202"/>
        <v>0</v>
      </c>
      <c r="U547">
        <f t="shared" si="203"/>
        <v>0</v>
      </c>
      <c r="V547">
        <f t="shared" si="204"/>
        <v>0</v>
      </c>
      <c r="W547">
        <f t="shared" si="205"/>
        <v>0</v>
      </c>
      <c r="X547">
        <f t="shared" si="206"/>
        <v>0</v>
      </c>
      <c r="Y547">
        <f t="shared" si="207"/>
        <v>0</v>
      </c>
      <c r="Z547">
        <f t="shared" si="208"/>
        <v>0</v>
      </c>
    </row>
    <row r="548" spans="2:26" ht="12.75">
      <c r="B548" s="18">
        <f aca="true" t="shared" si="219" ref="B548:B564">B547+10000</f>
        <v>290000.00000000006</v>
      </c>
      <c r="C548" s="19">
        <f>C565+((C547-C565)/18)*17</f>
        <v>1.3494444444444444</v>
      </c>
      <c r="E548" s="18">
        <f aca="true" t="shared" si="220" ref="E548:E564">E547+10000</f>
        <v>290000.00000000006</v>
      </c>
      <c r="F548" s="19">
        <f>F565+((F547-F565)/18)*17</f>
        <v>0.44083333333333335</v>
      </c>
      <c r="H548">
        <f t="shared" si="209"/>
        <v>0</v>
      </c>
      <c r="I548">
        <f t="shared" si="209"/>
        <v>0</v>
      </c>
      <c r="J548">
        <f t="shared" si="212"/>
        <v>0</v>
      </c>
      <c r="K548">
        <f t="shared" si="213"/>
        <v>0</v>
      </c>
      <c r="L548">
        <f t="shared" si="214"/>
        <v>0</v>
      </c>
      <c r="M548">
        <f t="shared" si="215"/>
        <v>0</v>
      </c>
      <c r="N548">
        <f t="shared" si="216"/>
        <v>0</v>
      </c>
      <c r="O548">
        <f t="shared" si="217"/>
        <v>0</v>
      </c>
      <c r="P548">
        <f t="shared" si="218"/>
        <v>0</v>
      </c>
      <c r="R548">
        <f t="shared" si="218"/>
        <v>0</v>
      </c>
      <c r="S548">
        <f t="shared" si="201"/>
        <v>0</v>
      </c>
      <c r="T548">
        <f t="shared" si="202"/>
        <v>0</v>
      </c>
      <c r="U548">
        <f t="shared" si="203"/>
        <v>0</v>
      </c>
      <c r="V548">
        <f t="shared" si="204"/>
        <v>0</v>
      </c>
      <c r="W548">
        <f t="shared" si="205"/>
        <v>0</v>
      </c>
      <c r="X548">
        <f t="shared" si="206"/>
        <v>0</v>
      </c>
      <c r="Y548">
        <f t="shared" si="207"/>
        <v>0</v>
      </c>
      <c r="Z548">
        <f t="shared" si="208"/>
        <v>0</v>
      </c>
    </row>
    <row r="549" spans="2:26" ht="12.75">
      <c r="B549" s="18">
        <f t="shared" si="219"/>
        <v>300000.00000000006</v>
      </c>
      <c r="C549" s="19">
        <f>C565+((C547-C565)/18)*16</f>
        <v>1.3068888888888888</v>
      </c>
      <c r="E549" s="18">
        <f t="shared" si="220"/>
        <v>300000.00000000006</v>
      </c>
      <c r="F549" s="19">
        <f>F565+((F547-F565)/18)*16</f>
        <v>0.4196666666666667</v>
      </c>
      <c r="H549">
        <f t="shared" si="209"/>
        <v>0</v>
      </c>
      <c r="I549">
        <f t="shared" si="209"/>
        <v>0</v>
      </c>
      <c r="J549">
        <f t="shared" si="212"/>
        <v>0</v>
      </c>
      <c r="K549">
        <f t="shared" si="213"/>
        <v>0</v>
      </c>
      <c r="L549">
        <f t="shared" si="214"/>
        <v>0</v>
      </c>
      <c r="M549">
        <f t="shared" si="215"/>
        <v>0</v>
      </c>
      <c r="N549">
        <f t="shared" si="216"/>
        <v>0</v>
      </c>
      <c r="O549">
        <f t="shared" si="217"/>
        <v>0</v>
      </c>
      <c r="P549">
        <f t="shared" si="218"/>
        <v>0</v>
      </c>
      <c r="R549">
        <f t="shared" si="218"/>
        <v>0</v>
      </c>
      <c r="S549">
        <f t="shared" si="201"/>
        <v>0</v>
      </c>
      <c r="T549">
        <f t="shared" si="202"/>
        <v>0</v>
      </c>
      <c r="U549">
        <f t="shared" si="203"/>
        <v>0</v>
      </c>
      <c r="V549">
        <f t="shared" si="204"/>
        <v>0</v>
      </c>
      <c r="W549">
        <f t="shared" si="205"/>
        <v>0</v>
      </c>
      <c r="X549">
        <f t="shared" si="206"/>
        <v>0</v>
      </c>
      <c r="Y549">
        <f t="shared" si="207"/>
        <v>0</v>
      </c>
      <c r="Z549">
        <f t="shared" si="208"/>
        <v>0</v>
      </c>
    </row>
    <row r="550" spans="2:26" ht="12.75">
      <c r="B550" s="18">
        <f t="shared" si="219"/>
        <v>310000.00000000006</v>
      </c>
      <c r="C550" s="19">
        <f>C565+((C547-C565)/18)*15</f>
        <v>1.264333333333333</v>
      </c>
      <c r="E550" s="18">
        <f t="shared" si="220"/>
        <v>310000.00000000006</v>
      </c>
      <c r="F550" s="19">
        <f>F565+((F547-F565)/18)*15</f>
        <v>0.3985</v>
      </c>
      <c r="H550">
        <f t="shared" si="209"/>
        <v>0</v>
      </c>
      <c r="I550">
        <f t="shared" si="209"/>
        <v>0</v>
      </c>
      <c r="J550">
        <f t="shared" si="212"/>
        <v>0</v>
      </c>
      <c r="K550">
        <f t="shared" si="213"/>
        <v>0</v>
      </c>
      <c r="L550">
        <f t="shared" si="214"/>
        <v>0</v>
      </c>
      <c r="M550">
        <f t="shared" si="215"/>
        <v>0</v>
      </c>
      <c r="N550">
        <f t="shared" si="216"/>
        <v>0</v>
      </c>
      <c r="O550">
        <f t="shared" si="217"/>
        <v>0</v>
      </c>
      <c r="P550">
        <f t="shared" si="218"/>
        <v>0</v>
      </c>
      <c r="R550">
        <f t="shared" si="218"/>
        <v>0</v>
      </c>
      <c r="S550">
        <f t="shared" si="201"/>
        <v>0</v>
      </c>
      <c r="T550">
        <f t="shared" si="202"/>
        <v>0</v>
      </c>
      <c r="U550">
        <f t="shared" si="203"/>
        <v>0</v>
      </c>
      <c r="V550">
        <f t="shared" si="204"/>
        <v>0</v>
      </c>
      <c r="W550">
        <f t="shared" si="205"/>
        <v>0</v>
      </c>
      <c r="X550">
        <f t="shared" si="206"/>
        <v>0</v>
      </c>
      <c r="Y550">
        <f t="shared" si="207"/>
        <v>0</v>
      </c>
      <c r="Z550">
        <f t="shared" si="208"/>
        <v>0</v>
      </c>
    </row>
    <row r="551" spans="2:26" ht="12.75">
      <c r="B551" s="18">
        <f t="shared" si="219"/>
        <v>320000.00000000006</v>
      </c>
      <c r="C551" s="19">
        <f>C565+((C547-C565)/18)*14</f>
        <v>1.2217777777777776</v>
      </c>
      <c r="E551" s="18">
        <f t="shared" si="220"/>
        <v>320000.00000000006</v>
      </c>
      <c r="F551" s="19">
        <f>F565+((F547-F565)/18)*14</f>
        <v>0.37733333333333335</v>
      </c>
      <c r="H551">
        <f t="shared" si="209"/>
        <v>0</v>
      </c>
      <c r="I551">
        <f t="shared" si="209"/>
        <v>0</v>
      </c>
      <c r="J551">
        <f t="shared" si="212"/>
        <v>0</v>
      </c>
      <c r="K551">
        <f t="shared" si="213"/>
        <v>0</v>
      </c>
      <c r="L551">
        <f t="shared" si="214"/>
        <v>0</v>
      </c>
      <c r="M551">
        <f t="shared" si="215"/>
        <v>0</v>
      </c>
      <c r="N551">
        <f t="shared" si="216"/>
        <v>0</v>
      </c>
      <c r="O551">
        <f t="shared" si="217"/>
        <v>0</v>
      </c>
      <c r="P551">
        <f t="shared" si="218"/>
        <v>0</v>
      </c>
      <c r="R551">
        <f t="shared" si="218"/>
        <v>0</v>
      </c>
      <c r="S551">
        <f t="shared" si="201"/>
        <v>0</v>
      </c>
      <c r="T551">
        <f t="shared" si="202"/>
        <v>0</v>
      </c>
      <c r="U551">
        <f t="shared" si="203"/>
        <v>0</v>
      </c>
      <c r="V551">
        <f t="shared" si="204"/>
        <v>0</v>
      </c>
      <c r="W551">
        <f t="shared" si="205"/>
        <v>0</v>
      </c>
      <c r="X551">
        <f t="shared" si="206"/>
        <v>0</v>
      </c>
      <c r="Y551">
        <f t="shared" si="207"/>
        <v>0</v>
      </c>
      <c r="Z551">
        <f t="shared" si="208"/>
        <v>0</v>
      </c>
    </row>
    <row r="552" spans="2:26" ht="12.75">
      <c r="B552" s="18">
        <f t="shared" si="219"/>
        <v>330000.00000000006</v>
      </c>
      <c r="C552" s="19">
        <f>C565+((C547-C565)/18)*13</f>
        <v>1.1792222222222222</v>
      </c>
      <c r="E552" s="18">
        <f t="shared" si="220"/>
        <v>330000.00000000006</v>
      </c>
      <c r="F552" s="19">
        <f>F565+((F547-F565)/18)*13</f>
        <v>0.3561666666666667</v>
      </c>
      <c r="H552">
        <f t="shared" si="209"/>
        <v>0</v>
      </c>
      <c r="I552">
        <f t="shared" si="209"/>
        <v>0</v>
      </c>
      <c r="J552">
        <f t="shared" si="212"/>
        <v>0</v>
      </c>
      <c r="K552">
        <f t="shared" si="213"/>
        <v>0</v>
      </c>
      <c r="L552">
        <f t="shared" si="214"/>
        <v>0</v>
      </c>
      <c r="M552">
        <f t="shared" si="215"/>
        <v>0</v>
      </c>
      <c r="N552">
        <f t="shared" si="216"/>
        <v>0</v>
      </c>
      <c r="O552">
        <f t="shared" si="217"/>
        <v>0</v>
      </c>
      <c r="P552">
        <f t="shared" si="218"/>
        <v>0</v>
      </c>
      <c r="R552">
        <f t="shared" si="218"/>
        <v>0</v>
      </c>
      <c r="S552">
        <f t="shared" si="201"/>
        <v>0</v>
      </c>
      <c r="T552">
        <f t="shared" si="202"/>
        <v>0</v>
      </c>
      <c r="U552">
        <f t="shared" si="203"/>
        <v>0</v>
      </c>
      <c r="V552">
        <f t="shared" si="204"/>
        <v>0</v>
      </c>
      <c r="W552">
        <f t="shared" si="205"/>
        <v>0</v>
      </c>
      <c r="X552">
        <f t="shared" si="206"/>
        <v>0</v>
      </c>
      <c r="Y552">
        <f t="shared" si="207"/>
        <v>0</v>
      </c>
      <c r="Z552">
        <f t="shared" si="208"/>
        <v>0</v>
      </c>
    </row>
    <row r="553" spans="2:26" ht="12.75">
      <c r="B553" s="18">
        <f t="shared" si="219"/>
        <v>340000.00000000006</v>
      </c>
      <c r="C553" s="19">
        <f>C565+((C547-C565)/18)*12</f>
        <v>1.1366666666666667</v>
      </c>
      <c r="E553" s="18">
        <f t="shared" si="220"/>
        <v>340000.00000000006</v>
      </c>
      <c r="F553" s="19">
        <f>F565+((F547-F565)/18)*12</f>
        <v>0.335</v>
      </c>
      <c r="H553">
        <f t="shared" si="209"/>
        <v>0</v>
      </c>
      <c r="I553">
        <f t="shared" si="209"/>
        <v>0</v>
      </c>
      <c r="J553">
        <f t="shared" si="212"/>
        <v>0</v>
      </c>
      <c r="K553">
        <f t="shared" si="213"/>
        <v>0</v>
      </c>
      <c r="L553">
        <f t="shared" si="214"/>
        <v>0</v>
      </c>
      <c r="M553">
        <f t="shared" si="215"/>
        <v>0</v>
      </c>
      <c r="N553">
        <f t="shared" si="216"/>
        <v>0</v>
      </c>
      <c r="O553">
        <f t="shared" si="217"/>
        <v>0</v>
      </c>
      <c r="P553">
        <f t="shared" si="218"/>
        <v>0</v>
      </c>
      <c r="R553">
        <f t="shared" si="218"/>
        <v>0</v>
      </c>
      <c r="S553">
        <f t="shared" si="201"/>
        <v>0</v>
      </c>
      <c r="T553">
        <f t="shared" si="202"/>
        <v>0</v>
      </c>
      <c r="U553">
        <f t="shared" si="203"/>
        <v>0</v>
      </c>
      <c r="V553">
        <f t="shared" si="204"/>
        <v>0</v>
      </c>
      <c r="W553">
        <f t="shared" si="205"/>
        <v>0</v>
      </c>
      <c r="X553">
        <f t="shared" si="206"/>
        <v>0</v>
      </c>
      <c r="Y553">
        <f t="shared" si="207"/>
        <v>0</v>
      </c>
      <c r="Z553">
        <f t="shared" si="208"/>
        <v>0</v>
      </c>
    </row>
    <row r="554" spans="2:26" ht="12.75">
      <c r="B554" s="18">
        <f t="shared" si="219"/>
        <v>350000.00000000006</v>
      </c>
      <c r="C554" s="19">
        <f>C565+((C547-C565)/18)*11</f>
        <v>1.094111111111111</v>
      </c>
      <c r="E554" s="18">
        <f t="shared" si="220"/>
        <v>350000.00000000006</v>
      </c>
      <c r="F554" s="19">
        <f>F565+((F547-F565)/18)*11</f>
        <v>0.31383333333333335</v>
      </c>
      <c r="H554">
        <f t="shared" si="209"/>
        <v>0</v>
      </c>
      <c r="I554">
        <f t="shared" si="209"/>
        <v>0</v>
      </c>
      <c r="J554">
        <f t="shared" si="212"/>
        <v>0</v>
      </c>
      <c r="K554">
        <f t="shared" si="213"/>
        <v>0</v>
      </c>
      <c r="L554">
        <f t="shared" si="214"/>
        <v>0</v>
      </c>
      <c r="M554">
        <f t="shared" si="215"/>
        <v>0</v>
      </c>
      <c r="N554">
        <f t="shared" si="216"/>
        <v>0</v>
      </c>
      <c r="O554">
        <f t="shared" si="217"/>
        <v>0</v>
      </c>
      <c r="P554">
        <f t="shared" si="218"/>
        <v>0</v>
      </c>
      <c r="R554">
        <f t="shared" si="218"/>
        <v>0</v>
      </c>
      <c r="S554">
        <f t="shared" si="201"/>
        <v>0</v>
      </c>
      <c r="T554">
        <f t="shared" si="202"/>
        <v>0</v>
      </c>
      <c r="U554">
        <f t="shared" si="203"/>
        <v>0</v>
      </c>
      <c r="V554">
        <f t="shared" si="204"/>
        <v>0</v>
      </c>
      <c r="W554">
        <f t="shared" si="205"/>
        <v>0</v>
      </c>
      <c r="X554">
        <f t="shared" si="206"/>
        <v>0</v>
      </c>
      <c r="Y554">
        <f t="shared" si="207"/>
        <v>0</v>
      </c>
      <c r="Z554">
        <f t="shared" si="208"/>
        <v>0</v>
      </c>
    </row>
    <row r="555" spans="2:26" ht="12.75">
      <c r="B555" s="18">
        <f t="shared" si="219"/>
        <v>360000.00000000006</v>
      </c>
      <c r="C555" s="19">
        <f>C565+((C547-C565)/18)*10</f>
        <v>1.0515555555555554</v>
      </c>
      <c r="E555" s="18">
        <f t="shared" si="220"/>
        <v>360000.00000000006</v>
      </c>
      <c r="F555" s="19">
        <f>F565+((F547-F565)/18)*10</f>
        <v>0.2926666666666667</v>
      </c>
      <c r="H555">
        <f t="shared" si="209"/>
        <v>0</v>
      </c>
      <c r="I555">
        <f t="shared" si="209"/>
        <v>0</v>
      </c>
      <c r="J555">
        <f t="shared" si="212"/>
        <v>0</v>
      </c>
      <c r="K555">
        <f t="shared" si="213"/>
        <v>0</v>
      </c>
      <c r="L555">
        <f t="shared" si="214"/>
        <v>0</v>
      </c>
      <c r="M555">
        <f t="shared" si="215"/>
        <v>0</v>
      </c>
      <c r="N555">
        <f t="shared" si="216"/>
        <v>0</v>
      </c>
      <c r="O555">
        <f t="shared" si="217"/>
        <v>0</v>
      </c>
      <c r="P555">
        <f t="shared" si="218"/>
        <v>0</v>
      </c>
      <c r="R555">
        <f t="shared" si="218"/>
        <v>0</v>
      </c>
      <c r="S555">
        <f t="shared" si="201"/>
        <v>0</v>
      </c>
      <c r="T555">
        <f t="shared" si="202"/>
        <v>0</v>
      </c>
      <c r="U555">
        <f t="shared" si="203"/>
        <v>0</v>
      </c>
      <c r="V555">
        <f t="shared" si="204"/>
        <v>0</v>
      </c>
      <c r="W555">
        <f t="shared" si="205"/>
        <v>0</v>
      </c>
      <c r="X555">
        <f t="shared" si="206"/>
        <v>0</v>
      </c>
      <c r="Y555">
        <f t="shared" si="207"/>
        <v>0</v>
      </c>
      <c r="Z555">
        <f t="shared" si="208"/>
        <v>0</v>
      </c>
    </row>
    <row r="556" spans="2:26" ht="12.75">
      <c r="B556" s="18">
        <f t="shared" si="219"/>
        <v>370000.00000000006</v>
      </c>
      <c r="C556" s="19">
        <f>C565+((C547-C565)/18)*9</f>
        <v>1.009</v>
      </c>
      <c r="E556" s="18">
        <f t="shared" si="220"/>
        <v>370000.00000000006</v>
      </c>
      <c r="F556" s="19">
        <f>F565+((F547-F565)/18)*9</f>
        <v>0.2715</v>
      </c>
      <c r="H556">
        <f t="shared" si="209"/>
        <v>0</v>
      </c>
      <c r="I556">
        <f t="shared" si="209"/>
        <v>0</v>
      </c>
      <c r="J556">
        <f t="shared" si="212"/>
        <v>0</v>
      </c>
      <c r="K556">
        <f t="shared" si="213"/>
        <v>0</v>
      </c>
      <c r="L556">
        <f t="shared" si="214"/>
        <v>0</v>
      </c>
      <c r="M556">
        <f t="shared" si="215"/>
        <v>0</v>
      </c>
      <c r="N556">
        <f t="shared" si="216"/>
        <v>0</v>
      </c>
      <c r="O556">
        <f t="shared" si="217"/>
        <v>0</v>
      </c>
      <c r="P556">
        <f t="shared" si="218"/>
        <v>0</v>
      </c>
      <c r="R556">
        <f t="shared" si="218"/>
        <v>0</v>
      </c>
      <c r="S556">
        <f t="shared" si="201"/>
        <v>0</v>
      </c>
      <c r="T556">
        <f t="shared" si="202"/>
        <v>0</v>
      </c>
      <c r="U556">
        <f t="shared" si="203"/>
        <v>0</v>
      </c>
      <c r="V556">
        <f t="shared" si="204"/>
        <v>0</v>
      </c>
      <c r="W556">
        <f t="shared" si="205"/>
        <v>0</v>
      </c>
      <c r="X556">
        <f t="shared" si="206"/>
        <v>0</v>
      </c>
      <c r="Y556">
        <f t="shared" si="207"/>
        <v>0</v>
      </c>
      <c r="Z556">
        <f t="shared" si="208"/>
        <v>0</v>
      </c>
    </row>
    <row r="557" spans="2:26" ht="12.75">
      <c r="B557" s="18">
        <f t="shared" si="219"/>
        <v>380000.00000000006</v>
      </c>
      <c r="C557" s="19">
        <f>C565+((C547-C565)/18)*8</f>
        <v>0.9664444444444444</v>
      </c>
      <c r="E557" s="18">
        <f t="shared" si="220"/>
        <v>380000.00000000006</v>
      </c>
      <c r="F557" s="19">
        <f>F565+((F547-F565)/18)*8</f>
        <v>0.25033333333333335</v>
      </c>
      <c r="H557">
        <f t="shared" si="209"/>
        <v>0</v>
      </c>
      <c r="I557">
        <f t="shared" si="209"/>
        <v>0</v>
      </c>
      <c r="J557">
        <f t="shared" si="212"/>
        <v>0</v>
      </c>
      <c r="K557">
        <f t="shared" si="213"/>
        <v>0</v>
      </c>
      <c r="L557">
        <f t="shared" si="214"/>
        <v>0</v>
      </c>
      <c r="M557">
        <f t="shared" si="215"/>
        <v>0</v>
      </c>
      <c r="N557">
        <f t="shared" si="216"/>
        <v>0</v>
      </c>
      <c r="O557">
        <f t="shared" si="217"/>
        <v>0</v>
      </c>
      <c r="P557">
        <f t="shared" si="218"/>
        <v>0</v>
      </c>
      <c r="R557">
        <f t="shared" si="218"/>
        <v>0</v>
      </c>
      <c r="S557">
        <f t="shared" si="201"/>
        <v>0</v>
      </c>
      <c r="T557">
        <f t="shared" si="202"/>
        <v>0</v>
      </c>
      <c r="U557">
        <f t="shared" si="203"/>
        <v>0</v>
      </c>
      <c r="V557">
        <f t="shared" si="204"/>
        <v>0</v>
      </c>
      <c r="W557">
        <f t="shared" si="205"/>
        <v>0</v>
      </c>
      <c r="X557">
        <f t="shared" si="206"/>
        <v>0</v>
      </c>
      <c r="Y557">
        <f t="shared" si="207"/>
        <v>0</v>
      </c>
      <c r="Z557">
        <f t="shared" si="208"/>
        <v>0</v>
      </c>
    </row>
    <row r="558" spans="2:26" ht="12.75">
      <c r="B558" s="18">
        <f t="shared" si="219"/>
        <v>390000.00000000006</v>
      </c>
      <c r="C558" s="19">
        <f>C565+((C547-C565)/18)*7</f>
        <v>0.9238888888888888</v>
      </c>
      <c r="E558" s="18">
        <f t="shared" si="220"/>
        <v>390000.00000000006</v>
      </c>
      <c r="F558" s="19">
        <f>F565+((F547-F565)/18)*7</f>
        <v>0.22916666666666669</v>
      </c>
      <c r="H558">
        <f t="shared" si="209"/>
        <v>0</v>
      </c>
      <c r="I558">
        <f t="shared" si="209"/>
        <v>0</v>
      </c>
      <c r="J558">
        <f t="shared" si="212"/>
        <v>0</v>
      </c>
      <c r="K558">
        <f t="shared" si="213"/>
        <v>0</v>
      </c>
      <c r="L558">
        <f t="shared" si="214"/>
        <v>0</v>
      </c>
      <c r="M558">
        <f t="shared" si="215"/>
        <v>0</v>
      </c>
      <c r="N558">
        <f t="shared" si="216"/>
        <v>0</v>
      </c>
      <c r="O558">
        <f t="shared" si="217"/>
        <v>0</v>
      </c>
      <c r="P558">
        <f t="shared" si="218"/>
        <v>0</v>
      </c>
      <c r="R558">
        <f t="shared" si="218"/>
        <v>0</v>
      </c>
      <c r="S558">
        <f t="shared" si="201"/>
        <v>0</v>
      </c>
      <c r="T558">
        <f t="shared" si="202"/>
        <v>0</v>
      </c>
      <c r="U558">
        <f t="shared" si="203"/>
        <v>0</v>
      </c>
      <c r="V558">
        <f t="shared" si="204"/>
        <v>0</v>
      </c>
      <c r="W558">
        <f t="shared" si="205"/>
        <v>0</v>
      </c>
      <c r="X558">
        <f t="shared" si="206"/>
        <v>0</v>
      </c>
      <c r="Y558">
        <f t="shared" si="207"/>
        <v>0</v>
      </c>
      <c r="Z558">
        <f t="shared" si="208"/>
        <v>0</v>
      </c>
    </row>
    <row r="559" spans="2:26" ht="12.75">
      <c r="B559" s="18">
        <f t="shared" si="219"/>
        <v>400000.00000000006</v>
      </c>
      <c r="C559" s="19">
        <f>C565+((C547-C565)/18)*6</f>
        <v>0.8813333333333333</v>
      </c>
      <c r="E559" s="18">
        <f t="shared" si="220"/>
        <v>400000.00000000006</v>
      </c>
      <c r="F559" s="19">
        <f>F565+((F547-F565)/18)*6</f>
        <v>0.20800000000000002</v>
      </c>
      <c r="H559">
        <f t="shared" si="209"/>
        <v>0</v>
      </c>
      <c r="I559">
        <f t="shared" si="209"/>
        <v>0</v>
      </c>
      <c r="J559">
        <f t="shared" si="212"/>
        <v>0</v>
      </c>
      <c r="K559">
        <f t="shared" si="213"/>
        <v>0</v>
      </c>
      <c r="L559">
        <f t="shared" si="214"/>
        <v>0</v>
      </c>
      <c r="M559">
        <f t="shared" si="215"/>
        <v>0</v>
      </c>
      <c r="N559">
        <f t="shared" si="216"/>
        <v>0</v>
      </c>
      <c r="O559">
        <f t="shared" si="217"/>
        <v>0</v>
      </c>
      <c r="P559">
        <f t="shared" si="218"/>
        <v>0</v>
      </c>
      <c r="R559">
        <f t="shared" si="218"/>
        <v>0</v>
      </c>
      <c r="S559">
        <f t="shared" si="201"/>
        <v>0</v>
      </c>
      <c r="T559">
        <f t="shared" si="202"/>
        <v>0</v>
      </c>
      <c r="U559">
        <f t="shared" si="203"/>
        <v>0</v>
      </c>
      <c r="V559">
        <f t="shared" si="204"/>
        <v>0</v>
      </c>
      <c r="W559">
        <f t="shared" si="205"/>
        <v>0</v>
      </c>
      <c r="X559">
        <f t="shared" si="206"/>
        <v>0</v>
      </c>
      <c r="Y559">
        <f t="shared" si="207"/>
        <v>0</v>
      </c>
      <c r="Z559">
        <f t="shared" si="208"/>
        <v>0</v>
      </c>
    </row>
    <row r="560" spans="2:26" ht="12.75">
      <c r="B560" s="18">
        <f t="shared" si="219"/>
        <v>410000.00000000006</v>
      </c>
      <c r="C560" s="19">
        <f>C565+((C547-C565)/18)*5</f>
        <v>0.8387777777777777</v>
      </c>
      <c r="E560" s="18">
        <f t="shared" si="220"/>
        <v>410000.00000000006</v>
      </c>
      <c r="F560" s="19">
        <f>F565+((F547-F565)/18)*5</f>
        <v>0.18683333333333335</v>
      </c>
      <c r="H560">
        <f t="shared" si="209"/>
        <v>0</v>
      </c>
      <c r="I560">
        <f t="shared" si="209"/>
        <v>0</v>
      </c>
      <c r="J560">
        <f t="shared" si="212"/>
        <v>0</v>
      </c>
      <c r="K560">
        <f t="shared" si="213"/>
        <v>0</v>
      </c>
      <c r="L560">
        <f t="shared" si="214"/>
        <v>0</v>
      </c>
      <c r="M560">
        <f t="shared" si="215"/>
        <v>0</v>
      </c>
      <c r="N560">
        <f t="shared" si="216"/>
        <v>0</v>
      </c>
      <c r="O560">
        <f t="shared" si="217"/>
        <v>0</v>
      </c>
      <c r="P560">
        <f t="shared" si="218"/>
        <v>0</v>
      </c>
      <c r="R560">
        <f t="shared" si="218"/>
        <v>0</v>
      </c>
      <c r="S560">
        <f t="shared" si="201"/>
        <v>0</v>
      </c>
      <c r="T560">
        <f t="shared" si="202"/>
        <v>0</v>
      </c>
      <c r="U560">
        <f t="shared" si="203"/>
        <v>0</v>
      </c>
      <c r="V560">
        <f t="shared" si="204"/>
        <v>0</v>
      </c>
      <c r="W560">
        <f t="shared" si="205"/>
        <v>0</v>
      </c>
      <c r="X560">
        <f t="shared" si="206"/>
        <v>0</v>
      </c>
      <c r="Y560">
        <f t="shared" si="207"/>
        <v>0</v>
      </c>
      <c r="Z560">
        <f t="shared" si="208"/>
        <v>0</v>
      </c>
    </row>
    <row r="561" spans="2:26" ht="12.75">
      <c r="B561" s="18">
        <f t="shared" si="219"/>
        <v>420000.00000000006</v>
      </c>
      <c r="C561" s="19">
        <f>C565+((C547-C565)/18)*4</f>
        <v>0.7962222222222222</v>
      </c>
      <c r="E561" s="18">
        <f t="shared" si="220"/>
        <v>420000.00000000006</v>
      </c>
      <c r="F561" s="19">
        <f>F565+((F547-F565)/18)*4</f>
        <v>0.16566666666666668</v>
      </c>
      <c r="H561">
        <f t="shared" si="209"/>
        <v>0</v>
      </c>
      <c r="I561">
        <f t="shared" si="209"/>
        <v>0</v>
      </c>
      <c r="J561">
        <f t="shared" si="212"/>
        <v>0</v>
      </c>
      <c r="K561">
        <f t="shared" si="213"/>
        <v>0</v>
      </c>
      <c r="L561">
        <f t="shared" si="214"/>
        <v>0</v>
      </c>
      <c r="M561">
        <f t="shared" si="215"/>
        <v>0</v>
      </c>
      <c r="N561">
        <f t="shared" si="216"/>
        <v>0</v>
      </c>
      <c r="O561">
        <f t="shared" si="217"/>
        <v>0</v>
      </c>
      <c r="P561">
        <f t="shared" si="218"/>
        <v>0</v>
      </c>
      <c r="R561">
        <f t="shared" si="218"/>
        <v>0</v>
      </c>
      <c r="S561">
        <f t="shared" si="201"/>
        <v>0</v>
      </c>
      <c r="T561">
        <f t="shared" si="202"/>
        <v>0</v>
      </c>
      <c r="U561">
        <f t="shared" si="203"/>
        <v>0</v>
      </c>
      <c r="V561">
        <f t="shared" si="204"/>
        <v>0</v>
      </c>
      <c r="W561">
        <f t="shared" si="205"/>
        <v>0</v>
      </c>
      <c r="X561">
        <f t="shared" si="206"/>
        <v>0</v>
      </c>
      <c r="Y561">
        <f t="shared" si="207"/>
        <v>0</v>
      </c>
      <c r="Z561">
        <f t="shared" si="208"/>
        <v>0</v>
      </c>
    </row>
    <row r="562" spans="2:26" ht="12.75">
      <c r="B562" s="18">
        <f t="shared" si="219"/>
        <v>430000.00000000006</v>
      </c>
      <c r="C562" s="19">
        <f>C565+((C547-C565)/18)*3</f>
        <v>0.7536666666666667</v>
      </c>
      <c r="E562" s="18">
        <f t="shared" si="220"/>
        <v>430000.00000000006</v>
      </c>
      <c r="F562" s="19">
        <f>F565+((F547-F565)/18)*3</f>
        <v>0.14450000000000002</v>
      </c>
      <c r="H562">
        <f t="shared" si="209"/>
        <v>0</v>
      </c>
      <c r="I562">
        <f t="shared" si="209"/>
        <v>0</v>
      </c>
      <c r="J562">
        <f t="shared" si="212"/>
        <v>0</v>
      </c>
      <c r="K562">
        <f t="shared" si="213"/>
        <v>0</v>
      </c>
      <c r="L562">
        <f t="shared" si="214"/>
        <v>0</v>
      </c>
      <c r="M562">
        <f t="shared" si="215"/>
        <v>0</v>
      </c>
      <c r="N562">
        <f t="shared" si="216"/>
        <v>0</v>
      </c>
      <c r="O562">
        <f t="shared" si="217"/>
        <v>0</v>
      </c>
      <c r="P562">
        <f t="shared" si="218"/>
        <v>0</v>
      </c>
      <c r="R562">
        <f t="shared" si="218"/>
        <v>0</v>
      </c>
      <c r="S562">
        <f t="shared" si="201"/>
        <v>0</v>
      </c>
      <c r="T562">
        <f t="shared" si="202"/>
        <v>0</v>
      </c>
      <c r="U562">
        <f t="shared" si="203"/>
        <v>0</v>
      </c>
      <c r="V562">
        <f t="shared" si="204"/>
        <v>0</v>
      </c>
      <c r="W562">
        <f t="shared" si="205"/>
        <v>0</v>
      </c>
      <c r="X562">
        <f t="shared" si="206"/>
        <v>0</v>
      </c>
      <c r="Y562">
        <f t="shared" si="207"/>
        <v>0</v>
      </c>
      <c r="Z562">
        <f t="shared" si="208"/>
        <v>0</v>
      </c>
    </row>
    <row r="563" spans="2:26" ht="12.75">
      <c r="B563" s="18">
        <f t="shared" si="219"/>
        <v>440000.00000000006</v>
      </c>
      <c r="C563" s="19">
        <f>C565+((C547-C565)/18)*2</f>
        <v>0.7111111111111111</v>
      </c>
      <c r="E563" s="18">
        <f t="shared" si="220"/>
        <v>440000.00000000006</v>
      </c>
      <c r="F563" s="19">
        <f>F565+((F547-F565)/18)*2</f>
        <v>0.12333333333333334</v>
      </c>
      <c r="H563">
        <f t="shared" si="209"/>
        <v>0</v>
      </c>
      <c r="I563">
        <f t="shared" si="209"/>
        <v>0</v>
      </c>
      <c r="J563">
        <f t="shared" si="212"/>
        <v>0</v>
      </c>
      <c r="K563">
        <f t="shared" si="213"/>
        <v>0</v>
      </c>
      <c r="L563">
        <f t="shared" si="214"/>
        <v>0</v>
      </c>
      <c r="M563">
        <f t="shared" si="215"/>
        <v>0</v>
      </c>
      <c r="N563">
        <f t="shared" si="216"/>
        <v>0</v>
      </c>
      <c r="O563">
        <f t="shared" si="217"/>
        <v>0</v>
      </c>
      <c r="P563">
        <f t="shared" si="218"/>
        <v>0</v>
      </c>
      <c r="R563">
        <f t="shared" si="218"/>
        <v>0</v>
      </c>
      <c r="S563">
        <f t="shared" si="201"/>
        <v>0</v>
      </c>
      <c r="T563">
        <f t="shared" si="202"/>
        <v>0</v>
      </c>
      <c r="U563">
        <f t="shared" si="203"/>
        <v>0</v>
      </c>
      <c r="V563">
        <f t="shared" si="204"/>
        <v>0</v>
      </c>
      <c r="W563">
        <f t="shared" si="205"/>
        <v>0</v>
      </c>
      <c r="X563">
        <f t="shared" si="206"/>
        <v>0</v>
      </c>
      <c r="Y563">
        <f t="shared" si="207"/>
        <v>0</v>
      </c>
      <c r="Z563">
        <f t="shared" si="208"/>
        <v>0</v>
      </c>
    </row>
    <row r="564" spans="2:26" ht="12.75">
      <c r="B564" s="18">
        <f t="shared" si="219"/>
        <v>450000.00000000006</v>
      </c>
      <c r="C564" s="19">
        <f>C565+((C547-C565)/18)*1</f>
        <v>0.6685555555555556</v>
      </c>
      <c r="E564" s="18">
        <f t="shared" si="220"/>
        <v>450000.00000000006</v>
      </c>
      <c r="F564" s="19">
        <f>F565+((F547-F565)/18)*1</f>
        <v>0.10216666666666667</v>
      </c>
      <c r="H564">
        <f t="shared" si="209"/>
        <v>0</v>
      </c>
      <c r="I564">
        <f t="shared" si="209"/>
        <v>0</v>
      </c>
      <c r="J564">
        <f t="shared" si="212"/>
        <v>0</v>
      </c>
      <c r="K564">
        <f t="shared" si="213"/>
        <v>0</v>
      </c>
      <c r="L564">
        <f t="shared" si="214"/>
        <v>0</v>
      </c>
      <c r="M564">
        <f t="shared" si="215"/>
        <v>0</v>
      </c>
      <c r="N564">
        <f t="shared" si="216"/>
        <v>0</v>
      </c>
      <c r="O564">
        <f t="shared" si="217"/>
        <v>0</v>
      </c>
      <c r="P564">
        <f t="shared" si="218"/>
        <v>0</v>
      </c>
      <c r="R564">
        <f t="shared" si="218"/>
        <v>0</v>
      </c>
      <c r="S564">
        <f t="shared" si="201"/>
        <v>0</v>
      </c>
      <c r="T564">
        <f t="shared" si="202"/>
        <v>0</v>
      </c>
      <c r="U564">
        <f t="shared" si="203"/>
        <v>0</v>
      </c>
      <c r="V564">
        <f t="shared" si="204"/>
        <v>0</v>
      </c>
      <c r="W564">
        <f t="shared" si="205"/>
        <v>0</v>
      </c>
      <c r="X564">
        <f t="shared" si="206"/>
        <v>0</v>
      </c>
      <c r="Y564">
        <f t="shared" si="207"/>
        <v>0</v>
      </c>
      <c r="Z564">
        <f t="shared" si="208"/>
        <v>0</v>
      </c>
    </row>
    <row r="565" spans="2:26" ht="12.75">
      <c r="B565" s="18">
        <f>B475*10</f>
        <v>460000.00000000006</v>
      </c>
      <c r="C565" s="19">
        <v>0.626</v>
      </c>
      <c r="E565" s="18">
        <f>E475*10</f>
        <v>460000.00000000006</v>
      </c>
      <c r="F565" s="19">
        <v>0.081</v>
      </c>
      <c r="H565">
        <f t="shared" si="209"/>
        <v>0</v>
      </c>
      <c r="I565">
        <f t="shared" si="209"/>
        <v>0</v>
      </c>
      <c r="J565">
        <f t="shared" si="212"/>
        <v>0</v>
      </c>
      <c r="K565">
        <f t="shared" si="213"/>
        <v>0</v>
      </c>
      <c r="L565">
        <f t="shared" si="214"/>
        <v>0</v>
      </c>
      <c r="M565">
        <f t="shared" si="215"/>
        <v>0</v>
      </c>
      <c r="N565">
        <f t="shared" si="216"/>
        <v>0</v>
      </c>
      <c r="O565">
        <f t="shared" si="217"/>
        <v>0</v>
      </c>
      <c r="P565">
        <f t="shared" si="218"/>
        <v>0</v>
      </c>
      <c r="R565">
        <f t="shared" si="218"/>
        <v>0</v>
      </c>
      <c r="S565">
        <f t="shared" si="201"/>
        <v>0</v>
      </c>
      <c r="T565">
        <f t="shared" si="202"/>
        <v>0</v>
      </c>
      <c r="U565">
        <f t="shared" si="203"/>
        <v>0</v>
      </c>
      <c r="V565">
        <f t="shared" si="204"/>
        <v>0</v>
      </c>
      <c r="W565">
        <f t="shared" si="205"/>
        <v>0</v>
      </c>
      <c r="X565">
        <f t="shared" si="206"/>
        <v>0</v>
      </c>
      <c r="Y565">
        <f t="shared" si="207"/>
        <v>0</v>
      </c>
      <c r="Z565">
        <f t="shared" si="208"/>
        <v>0</v>
      </c>
    </row>
    <row r="566" spans="2:26" ht="12.75">
      <c r="B566" s="18">
        <f aca="true" t="shared" si="221" ref="B566:B582">B565+10000</f>
        <v>470000.00000000006</v>
      </c>
      <c r="C566" s="19">
        <f>C583+((C565-C583)/18)*17</f>
        <v>0.609</v>
      </c>
      <c r="E566" s="18">
        <f aca="true" t="shared" si="222" ref="E566:E582">E565+10000</f>
        <v>470000.00000000006</v>
      </c>
      <c r="F566" s="19">
        <f>F583+((F565-F583)/18)*17</f>
        <v>0.0815</v>
      </c>
      <c r="H566">
        <f t="shared" si="209"/>
        <v>0</v>
      </c>
      <c r="I566">
        <f t="shared" si="209"/>
        <v>0</v>
      </c>
      <c r="J566">
        <f t="shared" si="212"/>
        <v>0</v>
      </c>
      <c r="K566">
        <f t="shared" si="213"/>
        <v>0</v>
      </c>
      <c r="L566">
        <f t="shared" si="214"/>
        <v>0</v>
      </c>
      <c r="M566">
        <f t="shared" si="215"/>
        <v>0</v>
      </c>
      <c r="N566">
        <f t="shared" si="216"/>
        <v>0</v>
      </c>
      <c r="O566">
        <f t="shared" si="217"/>
        <v>0</v>
      </c>
      <c r="P566">
        <f t="shared" si="218"/>
        <v>0</v>
      </c>
      <c r="R566">
        <f t="shared" si="218"/>
        <v>0</v>
      </c>
      <c r="S566">
        <f t="shared" si="201"/>
        <v>0</v>
      </c>
      <c r="T566">
        <f t="shared" si="202"/>
        <v>0</v>
      </c>
      <c r="U566">
        <f t="shared" si="203"/>
        <v>0</v>
      </c>
      <c r="V566">
        <f t="shared" si="204"/>
        <v>0</v>
      </c>
      <c r="W566">
        <f t="shared" si="205"/>
        <v>0</v>
      </c>
      <c r="X566">
        <f t="shared" si="206"/>
        <v>0</v>
      </c>
      <c r="Y566">
        <f t="shared" si="207"/>
        <v>0</v>
      </c>
      <c r="Z566">
        <f t="shared" si="208"/>
        <v>0</v>
      </c>
    </row>
    <row r="567" spans="2:26" ht="12.75">
      <c r="B567" s="18">
        <f t="shared" si="221"/>
        <v>480000.00000000006</v>
      </c>
      <c r="C567" s="19">
        <f>C583+((C565-C583)/18)*16</f>
        <v>0.5920000000000001</v>
      </c>
      <c r="E567" s="18">
        <f t="shared" si="222"/>
        <v>480000.00000000006</v>
      </c>
      <c r="F567" s="19">
        <f>F583+((F565-F583)/18)*16</f>
        <v>0.082</v>
      </c>
      <c r="H567">
        <f t="shared" si="209"/>
        <v>0</v>
      </c>
      <c r="I567">
        <f t="shared" si="209"/>
        <v>0</v>
      </c>
      <c r="J567">
        <f t="shared" si="212"/>
        <v>0</v>
      </c>
      <c r="K567">
        <f t="shared" si="213"/>
        <v>0</v>
      </c>
      <c r="L567">
        <f t="shared" si="214"/>
        <v>0</v>
      </c>
      <c r="M567">
        <f t="shared" si="215"/>
        <v>0</v>
      </c>
      <c r="N567">
        <f t="shared" si="216"/>
        <v>0</v>
      </c>
      <c r="O567">
        <f t="shared" si="217"/>
        <v>0</v>
      </c>
      <c r="P567">
        <f t="shared" si="218"/>
        <v>0</v>
      </c>
      <c r="R567">
        <f t="shared" si="218"/>
        <v>0</v>
      </c>
      <c r="S567">
        <f t="shared" si="201"/>
        <v>0</v>
      </c>
      <c r="T567">
        <f t="shared" si="202"/>
        <v>0</v>
      </c>
      <c r="U567">
        <f t="shared" si="203"/>
        <v>0</v>
      </c>
      <c r="V567">
        <f t="shared" si="204"/>
        <v>0</v>
      </c>
      <c r="W567">
        <f t="shared" si="205"/>
        <v>0</v>
      </c>
      <c r="X567">
        <f t="shared" si="206"/>
        <v>0</v>
      </c>
      <c r="Y567">
        <f t="shared" si="207"/>
        <v>0</v>
      </c>
      <c r="Z567">
        <f t="shared" si="208"/>
        <v>0</v>
      </c>
    </row>
    <row r="568" spans="2:26" ht="12.75">
      <c r="B568" s="18">
        <f t="shared" si="221"/>
        <v>490000.00000000006</v>
      </c>
      <c r="C568" s="19">
        <f>C583+((C565-C583)/18)*15</f>
        <v>0.575</v>
      </c>
      <c r="E568" s="18">
        <f t="shared" si="222"/>
        <v>490000.00000000006</v>
      </c>
      <c r="F568" s="19">
        <f>F583+((F565-F583)/18)*15</f>
        <v>0.0825</v>
      </c>
      <c r="H568">
        <f t="shared" si="209"/>
        <v>0</v>
      </c>
      <c r="I568">
        <f t="shared" si="209"/>
        <v>0</v>
      </c>
      <c r="J568">
        <f t="shared" si="212"/>
        <v>0</v>
      </c>
      <c r="K568">
        <f t="shared" si="213"/>
        <v>0</v>
      </c>
      <c r="L568">
        <f t="shared" si="214"/>
        <v>0</v>
      </c>
      <c r="M568">
        <f t="shared" si="215"/>
        <v>0</v>
      </c>
      <c r="N568">
        <f t="shared" si="216"/>
        <v>0</v>
      </c>
      <c r="O568">
        <f t="shared" si="217"/>
        <v>0</v>
      </c>
      <c r="P568">
        <f t="shared" si="218"/>
        <v>0</v>
      </c>
      <c r="R568">
        <f t="shared" si="218"/>
        <v>0</v>
      </c>
      <c r="S568">
        <f t="shared" si="201"/>
        <v>0</v>
      </c>
      <c r="T568">
        <f t="shared" si="202"/>
        <v>0</v>
      </c>
      <c r="U568">
        <f t="shared" si="203"/>
        <v>0</v>
      </c>
      <c r="V568">
        <f t="shared" si="204"/>
        <v>0</v>
      </c>
      <c r="W568">
        <f t="shared" si="205"/>
        <v>0</v>
      </c>
      <c r="X568">
        <f t="shared" si="206"/>
        <v>0</v>
      </c>
      <c r="Y568">
        <f t="shared" si="207"/>
        <v>0</v>
      </c>
      <c r="Z568">
        <f t="shared" si="208"/>
        <v>0</v>
      </c>
    </row>
    <row r="569" spans="2:26" ht="12.75">
      <c r="B569" s="18">
        <f t="shared" si="221"/>
        <v>500000.00000000006</v>
      </c>
      <c r="C569" s="19">
        <f>C583+((C565-C583)/18)*14</f>
        <v>0.558</v>
      </c>
      <c r="E569" s="18">
        <f t="shared" si="222"/>
        <v>500000.00000000006</v>
      </c>
      <c r="F569" s="19">
        <f>F583+((F565-F583)/18)*14</f>
        <v>0.083</v>
      </c>
      <c r="H569">
        <f t="shared" si="209"/>
        <v>0</v>
      </c>
      <c r="I569">
        <f t="shared" si="209"/>
        <v>0</v>
      </c>
      <c r="J569">
        <f t="shared" si="212"/>
        <v>0</v>
      </c>
      <c r="K569">
        <f t="shared" si="213"/>
        <v>0</v>
      </c>
      <c r="L569">
        <f t="shared" si="214"/>
        <v>0</v>
      </c>
      <c r="M569">
        <f t="shared" si="215"/>
        <v>0</v>
      </c>
      <c r="N569">
        <f t="shared" si="216"/>
        <v>0</v>
      </c>
      <c r="O569">
        <f t="shared" si="217"/>
        <v>0</v>
      </c>
      <c r="P569">
        <f t="shared" si="218"/>
        <v>0</v>
      </c>
      <c r="R569">
        <f t="shared" si="218"/>
        <v>0</v>
      </c>
      <c r="S569">
        <f t="shared" si="201"/>
        <v>0</v>
      </c>
      <c r="T569">
        <f t="shared" si="202"/>
        <v>0</v>
      </c>
      <c r="U569">
        <f t="shared" si="203"/>
        <v>0</v>
      </c>
      <c r="V569">
        <f t="shared" si="204"/>
        <v>0</v>
      </c>
      <c r="W569">
        <f t="shared" si="205"/>
        <v>0</v>
      </c>
      <c r="X569">
        <f t="shared" si="206"/>
        <v>0</v>
      </c>
      <c r="Y569">
        <f t="shared" si="207"/>
        <v>0</v>
      </c>
      <c r="Z569">
        <f t="shared" si="208"/>
        <v>0</v>
      </c>
    </row>
    <row r="570" spans="2:26" ht="12.75">
      <c r="B570" s="18">
        <f t="shared" si="221"/>
        <v>510000.00000000006</v>
      </c>
      <c r="C570" s="19">
        <f>C583+((C565-C583)/18)*13</f>
        <v>0.541</v>
      </c>
      <c r="E570" s="18">
        <f t="shared" si="222"/>
        <v>510000.00000000006</v>
      </c>
      <c r="F570" s="19">
        <f>F583+((F565-F583)/18)*13</f>
        <v>0.0835</v>
      </c>
      <c r="H570">
        <f t="shared" si="209"/>
        <v>0</v>
      </c>
      <c r="I570">
        <f t="shared" si="209"/>
        <v>0</v>
      </c>
      <c r="J570">
        <f t="shared" si="212"/>
        <v>0</v>
      </c>
      <c r="K570">
        <f t="shared" si="213"/>
        <v>0</v>
      </c>
      <c r="L570">
        <f t="shared" si="214"/>
        <v>0</v>
      </c>
      <c r="M570">
        <f t="shared" si="215"/>
        <v>0</v>
      </c>
      <c r="N570">
        <f t="shared" si="216"/>
        <v>0</v>
      </c>
      <c r="O570">
        <f t="shared" si="217"/>
        <v>0</v>
      </c>
      <c r="P570">
        <f t="shared" si="218"/>
        <v>0</v>
      </c>
      <c r="R570">
        <f t="shared" si="218"/>
        <v>0</v>
      </c>
      <c r="S570">
        <f t="shared" si="201"/>
        <v>0</v>
      </c>
      <c r="T570">
        <f t="shared" si="202"/>
        <v>0</v>
      </c>
      <c r="U570">
        <f t="shared" si="203"/>
        <v>0</v>
      </c>
      <c r="V570">
        <f t="shared" si="204"/>
        <v>0</v>
      </c>
      <c r="W570">
        <f t="shared" si="205"/>
        <v>0</v>
      </c>
      <c r="X570">
        <f t="shared" si="206"/>
        <v>0</v>
      </c>
      <c r="Y570">
        <f t="shared" si="207"/>
        <v>0</v>
      </c>
      <c r="Z570">
        <f t="shared" si="208"/>
        <v>0</v>
      </c>
    </row>
    <row r="571" spans="2:26" ht="12.75">
      <c r="B571" s="18">
        <f t="shared" si="221"/>
        <v>520000.00000000006</v>
      </c>
      <c r="C571" s="19">
        <f>C583+((C565-C583)/18)*12</f>
        <v>0.524</v>
      </c>
      <c r="E571" s="18">
        <f t="shared" si="222"/>
        <v>520000.00000000006</v>
      </c>
      <c r="F571" s="19">
        <f>F583+((F565-F583)/18)*12</f>
        <v>0.084</v>
      </c>
      <c r="H571">
        <f t="shared" si="209"/>
        <v>0</v>
      </c>
      <c r="I571">
        <f t="shared" si="209"/>
        <v>0</v>
      </c>
      <c r="J571">
        <f t="shared" si="212"/>
        <v>0</v>
      </c>
      <c r="K571">
        <f t="shared" si="213"/>
        <v>0</v>
      </c>
      <c r="L571">
        <f t="shared" si="214"/>
        <v>0</v>
      </c>
      <c r="M571">
        <f t="shared" si="215"/>
        <v>0</v>
      </c>
      <c r="N571">
        <f t="shared" si="216"/>
        <v>0</v>
      </c>
      <c r="O571">
        <f t="shared" si="217"/>
        <v>0</v>
      </c>
      <c r="P571">
        <f t="shared" si="218"/>
        <v>0</v>
      </c>
      <c r="R571">
        <f t="shared" si="218"/>
        <v>0</v>
      </c>
      <c r="S571">
        <f t="shared" si="201"/>
        <v>0</v>
      </c>
      <c r="T571">
        <f t="shared" si="202"/>
        <v>0</v>
      </c>
      <c r="U571">
        <f t="shared" si="203"/>
        <v>0</v>
      </c>
      <c r="V571">
        <f t="shared" si="204"/>
        <v>0</v>
      </c>
      <c r="W571">
        <f t="shared" si="205"/>
        <v>0</v>
      </c>
      <c r="X571">
        <f t="shared" si="206"/>
        <v>0</v>
      </c>
      <c r="Y571">
        <f t="shared" si="207"/>
        <v>0</v>
      </c>
      <c r="Z571">
        <f t="shared" si="208"/>
        <v>0</v>
      </c>
    </row>
    <row r="572" spans="2:26" ht="12.75">
      <c r="B572" s="18">
        <f t="shared" si="221"/>
        <v>530000</v>
      </c>
      <c r="C572" s="19">
        <f>C583+((C565-C583)/18)*11</f>
        <v>0.507</v>
      </c>
      <c r="E572" s="18">
        <f t="shared" si="222"/>
        <v>530000</v>
      </c>
      <c r="F572" s="19">
        <f>F583+((F565-F583)/18)*11</f>
        <v>0.0845</v>
      </c>
      <c r="H572">
        <f t="shared" si="209"/>
        <v>0</v>
      </c>
      <c r="I572">
        <f t="shared" si="209"/>
        <v>0</v>
      </c>
      <c r="J572">
        <f t="shared" si="212"/>
        <v>0</v>
      </c>
      <c r="K572">
        <f t="shared" si="213"/>
        <v>0</v>
      </c>
      <c r="L572">
        <f t="shared" si="214"/>
        <v>0</v>
      </c>
      <c r="M572">
        <f t="shared" si="215"/>
        <v>0</v>
      </c>
      <c r="N572">
        <f t="shared" si="216"/>
        <v>0</v>
      </c>
      <c r="O572">
        <f t="shared" si="217"/>
        <v>0</v>
      </c>
      <c r="P572">
        <f t="shared" si="218"/>
        <v>0</v>
      </c>
      <c r="R572">
        <f t="shared" si="218"/>
        <v>0</v>
      </c>
      <c r="S572">
        <f t="shared" si="201"/>
        <v>0</v>
      </c>
      <c r="T572">
        <f t="shared" si="202"/>
        <v>0</v>
      </c>
      <c r="U572">
        <f t="shared" si="203"/>
        <v>0</v>
      </c>
      <c r="V572">
        <f t="shared" si="204"/>
        <v>0</v>
      </c>
      <c r="W572">
        <f t="shared" si="205"/>
        <v>0</v>
      </c>
      <c r="X572">
        <f t="shared" si="206"/>
        <v>0</v>
      </c>
      <c r="Y572">
        <f t="shared" si="207"/>
        <v>0</v>
      </c>
      <c r="Z572">
        <f t="shared" si="208"/>
        <v>0</v>
      </c>
    </row>
    <row r="573" spans="2:26" ht="12.75">
      <c r="B573" s="18">
        <f t="shared" si="221"/>
        <v>540000</v>
      </c>
      <c r="C573" s="19">
        <f>C583+((C565-C583)/18)*10</f>
        <v>0.49</v>
      </c>
      <c r="E573" s="18">
        <f t="shared" si="222"/>
        <v>540000</v>
      </c>
      <c r="F573" s="19">
        <f>F583+((F565-F583)/18)*10</f>
        <v>0.085</v>
      </c>
      <c r="H573">
        <f t="shared" si="209"/>
        <v>0</v>
      </c>
      <c r="I573">
        <f t="shared" si="209"/>
        <v>0</v>
      </c>
      <c r="J573">
        <f t="shared" si="212"/>
        <v>0</v>
      </c>
      <c r="K573">
        <f t="shared" si="213"/>
        <v>0</v>
      </c>
      <c r="L573">
        <f t="shared" si="214"/>
        <v>0</v>
      </c>
      <c r="M573">
        <f t="shared" si="215"/>
        <v>0</v>
      </c>
      <c r="N573">
        <f t="shared" si="216"/>
        <v>0</v>
      </c>
      <c r="O573">
        <f t="shared" si="217"/>
        <v>0</v>
      </c>
      <c r="P573">
        <f t="shared" si="218"/>
        <v>0</v>
      </c>
      <c r="R573">
        <f t="shared" si="218"/>
        <v>0</v>
      </c>
      <c r="S573">
        <f t="shared" si="201"/>
        <v>0</v>
      </c>
      <c r="T573">
        <f t="shared" si="202"/>
        <v>0</v>
      </c>
      <c r="U573">
        <f t="shared" si="203"/>
        <v>0</v>
      </c>
      <c r="V573">
        <f t="shared" si="204"/>
        <v>0</v>
      </c>
      <c r="W573">
        <f t="shared" si="205"/>
        <v>0</v>
      </c>
      <c r="X573">
        <f t="shared" si="206"/>
        <v>0</v>
      </c>
      <c r="Y573">
        <f t="shared" si="207"/>
        <v>0</v>
      </c>
      <c r="Z573">
        <f t="shared" si="208"/>
        <v>0</v>
      </c>
    </row>
    <row r="574" spans="2:26" ht="12.75">
      <c r="B574" s="18">
        <f t="shared" si="221"/>
        <v>550000</v>
      </c>
      <c r="C574" s="19">
        <f>C583+((C565-C583)/18)*9</f>
        <v>0.47300000000000003</v>
      </c>
      <c r="E574" s="18">
        <f t="shared" si="222"/>
        <v>550000</v>
      </c>
      <c r="F574" s="19">
        <f>F583+((F565-F583)/18)*9</f>
        <v>0.08549999999999999</v>
      </c>
      <c r="H574">
        <f t="shared" si="209"/>
        <v>0</v>
      </c>
      <c r="I574">
        <f t="shared" si="209"/>
        <v>0</v>
      </c>
      <c r="J574">
        <f t="shared" si="212"/>
        <v>0</v>
      </c>
      <c r="K574">
        <f t="shared" si="213"/>
        <v>0</v>
      </c>
      <c r="L574">
        <f t="shared" si="214"/>
        <v>0</v>
      </c>
      <c r="M574">
        <f t="shared" si="215"/>
        <v>0</v>
      </c>
      <c r="N574">
        <f t="shared" si="216"/>
        <v>0</v>
      </c>
      <c r="O574">
        <f t="shared" si="217"/>
        <v>0</v>
      </c>
      <c r="P574">
        <f t="shared" si="218"/>
        <v>0</v>
      </c>
      <c r="R574">
        <f t="shared" si="218"/>
        <v>0</v>
      </c>
      <c r="S574">
        <f t="shared" si="201"/>
        <v>0</v>
      </c>
      <c r="T574">
        <f t="shared" si="202"/>
        <v>0</v>
      </c>
      <c r="U574">
        <f t="shared" si="203"/>
        <v>0</v>
      </c>
      <c r="V574">
        <f t="shared" si="204"/>
        <v>0</v>
      </c>
      <c r="W574">
        <f t="shared" si="205"/>
        <v>0</v>
      </c>
      <c r="X574">
        <f t="shared" si="206"/>
        <v>0</v>
      </c>
      <c r="Y574">
        <f t="shared" si="207"/>
        <v>0</v>
      </c>
      <c r="Z574">
        <f t="shared" si="208"/>
        <v>0</v>
      </c>
    </row>
    <row r="575" spans="2:26" ht="12.75">
      <c r="B575" s="18">
        <f t="shared" si="221"/>
        <v>560000</v>
      </c>
      <c r="C575" s="19">
        <f>C583+((C565-C583)/18)*8</f>
        <v>0.456</v>
      </c>
      <c r="E575" s="18">
        <f t="shared" si="222"/>
        <v>560000</v>
      </c>
      <c r="F575" s="19">
        <f>F583+((F565-F583)/18)*8</f>
        <v>0.086</v>
      </c>
      <c r="H575">
        <f t="shared" si="209"/>
        <v>0</v>
      </c>
      <c r="I575">
        <f t="shared" si="209"/>
        <v>0</v>
      </c>
      <c r="J575">
        <f t="shared" si="212"/>
        <v>0</v>
      </c>
      <c r="K575">
        <f t="shared" si="213"/>
        <v>0</v>
      </c>
      <c r="L575">
        <f t="shared" si="214"/>
        <v>0</v>
      </c>
      <c r="M575">
        <f t="shared" si="215"/>
        <v>0</v>
      </c>
      <c r="N575">
        <f t="shared" si="216"/>
        <v>0</v>
      </c>
      <c r="O575">
        <f t="shared" si="217"/>
        <v>0</v>
      </c>
      <c r="P575">
        <f t="shared" si="218"/>
        <v>0</v>
      </c>
      <c r="R575">
        <f t="shared" si="218"/>
        <v>0</v>
      </c>
      <c r="S575">
        <f t="shared" si="201"/>
        <v>0</v>
      </c>
      <c r="T575">
        <f t="shared" si="202"/>
        <v>0</v>
      </c>
      <c r="U575">
        <f t="shared" si="203"/>
        <v>0</v>
      </c>
      <c r="V575">
        <f t="shared" si="204"/>
        <v>0</v>
      </c>
      <c r="W575">
        <f t="shared" si="205"/>
        <v>0</v>
      </c>
      <c r="X575">
        <f t="shared" si="206"/>
        <v>0</v>
      </c>
      <c r="Y575">
        <f t="shared" si="207"/>
        <v>0</v>
      </c>
      <c r="Z575">
        <f t="shared" si="208"/>
        <v>0</v>
      </c>
    </row>
    <row r="576" spans="2:26" ht="12.75">
      <c r="B576" s="18">
        <f t="shared" si="221"/>
        <v>570000</v>
      </c>
      <c r="C576" s="19">
        <f>C583+((C565-C583)/18)*7</f>
        <v>0.439</v>
      </c>
      <c r="E576" s="18">
        <f t="shared" si="222"/>
        <v>570000</v>
      </c>
      <c r="F576" s="19">
        <f>F583+((F565-F583)/18)*7</f>
        <v>0.0865</v>
      </c>
      <c r="H576">
        <f t="shared" si="209"/>
        <v>0</v>
      </c>
      <c r="I576">
        <f t="shared" si="209"/>
        <v>0</v>
      </c>
      <c r="J576">
        <f t="shared" si="212"/>
        <v>0</v>
      </c>
      <c r="K576">
        <f t="shared" si="213"/>
        <v>0</v>
      </c>
      <c r="L576">
        <f t="shared" si="214"/>
        <v>0</v>
      </c>
      <c r="M576">
        <f t="shared" si="215"/>
        <v>0</v>
      </c>
      <c r="N576">
        <f t="shared" si="216"/>
        <v>0</v>
      </c>
      <c r="O576">
        <f t="shared" si="217"/>
        <v>0</v>
      </c>
      <c r="P576">
        <f t="shared" si="218"/>
        <v>0</v>
      </c>
      <c r="R576">
        <f t="shared" si="218"/>
        <v>0</v>
      </c>
      <c r="S576">
        <f t="shared" si="201"/>
        <v>0</v>
      </c>
      <c r="T576">
        <f t="shared" si="202"/>
        <v>0</v>
      </c>
      <c r="U576">
        <f t="shared" si="203"/>
        <v>0</v>
      </c>
      <c r="V576">
        <f t="shared" si="204"/>
        <v>0</v>
      </c>
      <c r="W576">
        <f t="shared" si="205"/>
        <v>0</v>
      </c>
      <c r="X576">
        <f t="shared" si="206"/>
        <v>0</v>
      </c>
      <c r="Y576">
        <f t="shared" si="207"/>
        <v>0</v>
      </c>
      <c r="Z576">
        <f t="shared" si="208"/>
        <v>0</v>
      </c>
    </row>
    <row r="577" spans="2:26" ht="12.75">
      <c r="B577" s="18">
        <f t="shared" si="221"/>
        <v>580000</v>
      </c>
      <c r="C577" s="19">
        <f>C583+((C565-C583)/18)*6</f>
        <v>0.42200000000000004</v>
      </c>
      <c r="E577" s="18">
        <f t="shared" si="222"/>
        <v>580000</v>
      </c>
      <c r="F577" s="19">
        <f>F583+((F565-F583)/18)*6</f>
        <v>0.087</v>
      </c>
      <c r="H577">
        <f t="shared" si="209"/>
        <v>0</v>
      </c>
      <c r="I577">
        <f t="shared" si="209"/>
        <v>0</v>
      </c>
      <c r="J577">
        <f t="shared" si="212"/>
        <v>0</v>
      </c>
      <c r="K577">
        <f t="shared" si="213"/>
        <v>0</v>
      </c>
      <c r="L577">
        <f t="shared" si="214"/>
        <v>0</v>
      </c>
      <c r="M577">
        <f t="shared" si="215"/>
        <v>0</v>
      </c>
      <c r="N577">
        <f t="shared" si="216"/>
        <v>0</v>
      </c>
      <c r="O577">
        <f t="shared" si="217"/>
        <v>0</v>
      </c>
      <c r="P577">
        <f t="shared" si="218"/>
        <v>0</v>
      </c>
      <c r="R577">
        <f t="shared" si="218"/>
        <v>0</v>
      </c>
      <c r="S577">
        <f t="shared" si="201"/>
        <v>0</v>
      </c>
      <c r="T577">
        <f t="shared" si="202"/>
        <v>0</v>
      </c>
      <c r="U577">
        <f t="shared" si="203"/>
        <v>0</v>
      </c>
      <c r="V577">
        <f t="shared" si="204"/>
        <v>0</v>
      </c>
      <c r="W577">
        <f t="shared" si="205"/>
        <v>0</v>
      </c>
      <c r="X577">
        <f t="shared" si="206"/>
        <v>0</v>
      </c>
      <c r="Y577">
        <f t="shared" si="207"/>
        <v>0</v>
      </c>
      <c r="Z577">
        <f t="shared" si="208"/>
        <v>0</v>
      </c>
    </row>
    <row r="578" spans="2:26" ht="12.75">
      <c r="B578" s="18">
        <f t="shared" si="221"/>
        <v>590000</v>
      </c>
      <c r="C578" s="19">
        <f>C583+((C565-C583)/18)*5</f>
        <v>0.405</v>
      </c>
      <c r="E578" s="18">
        <f t="shared" si="222"/>
        <v>590000</v>
      </c>
      <c r="F578" s="19">
        <f>F583+((F565-F583)/18)*5</f>
        <v>0.0875</v>
      </c>
      <c r="H578">
        <f t="shared" si="209"/>
        <v>0</v>
      </c>
      <c r="I578">
        <f t="shared" si="209"/>
        <v>0</v>
      </c>
      <c r="J578">
        <f t="shared" si="212"/>
        <v>0</v>
      </c>
      <c r="K578">
        <f t="shared" si="213"/>
        <v>0</v>
      </c>
      <c r="L578">
        <f t="shared" si="214"/>
        <v>0</v>
      </c>
      <c r="M578">
        <f t="shared" si="215"/>
        <v>0</v>
      </c>
      <c r="N578">
        <f t="shared" si="216"/>
        <v>0</v>
      </c>
      <c r="O578">
        <f t="shared" si="217"/>
        <v>0</v>
      </c>
      <c r="P578">
        <f t="shared" si="218"/>
        <v>0</v>
      </c>
      <c r="R578">
        <f t="shared" si="218"/>
        <v>0</v>
      </c>
      <c r="S578">
        <f t="shared" si="201"/>
        <v>0</v>
      </c>
      <c r="T578">
        <f t="shared" si="202"/>
        <v>0</v>
      </c>
      <c r="U578">
        <f t="shared" si="203"/>
        <v>0</v>
      </c>
      <c r="V578">
        <f t="shared" si="204"/>
        <v>0</v>
      </c>
      <c r="W578">
        <f t="shared" si="205"/>
        <v>0</v>
      </c>
      <c r="X578">
        <f t="shared" si="206"/>
        <v>0</v>
      </c>
      <c r="Y578">
        <f t="shared" si="207"/>
        <v>0</v>
      </c>
      <c r="Z578">
        <f t="shared" si="208"/>
        <v>0</v>
      </c>
    </row>
    <row r="579" spans="2:26" ht="12.75">
      <c r="B579" s="18">
        <f t="shared" si="221"/>
        <v>600000</v>
      </c>
      <c r="C579" s="19">
        <f>C583+((C565-C583)/18)*4</f>
        <v>0.388</v>
      </c>
      <c r="E579" s="18">
        <f t="shared" si="222"/>
        <v>600000</v>
      </c>
      <c r="F579" s="19">
        <f>F583+((F565-F583)/18)*4</f>
        <v>0.088</v>
      </c>
      <c r="H579">
        <f t="shared" si="209"/>
        <v>0</v>
      </c>
      <c r="I579">
        <f t="shared" si="209"/>
        <v>0</v>
      </c>
      <c r="J579">
        <f t="shared" si="212"/>
        <v>0</v>
      </c>
      <c r="K579">
        <f t="shared" si="213"/>
        <v>0</v>
      </c>
      <c r="L579">
        <f t="shared" si="214"/>
        <v>0</v>
      </c>
      <c r="M579">
        <f t="shared" si="215"/>
        <v>0</v>
      </c>
      <c r="N579">
        <f t="shared" si="216"/>
        <v>0</v>
      </c>
      <c r="O579">
        <f t="shared" si="217"/>
        <v>0</v>
      </c>
      <c r="P579">
        <f t="shared" si="218"/>
        <v>0</v>
      </c>
      <c r="R579">
        <f t="shared" si="218"/>
        <v>0</v>
      </c>
      <c r="S579">
        <f t="shared" si="201"/>
        <v>0</v>
      </c>
      <c r="T579">
        <f t="shared" si="202"/>
        <v>0</v>
      </c>
      <c r="U579">
        <f t="shared" si="203"/>
        <v>0</v>
      </c>
      <c r="V579">
        <f t="shared" si="204"/>
        <v>0</v>
      </c>
      <c r="W579">
        <f t="shared" si="205"/>
        <v>0</v>
      </c>
      <c r="X579">
        <f t="shared" si="206"/>
        <v>0</v>
      </c>
      <c r="Y579">
        <f t="shared" si="207"/>
        <v>0</v>
      </c>
      <c r="Z579">
        <f t="shared" si="208"/>
        <v>0</v>
      </c>
    </row>
    <row r="580" spans="2:26" ht="12.75">
      <c r="B580" s="18">
        <f t="shared" si="221"/>
        <v>610000</v>
      </c>
      <c r="C580" s="19">
        <f>C583+((C565-C583)/18)*3</f>
        <v>0.371</v>
      </c>
      <c r="E580" s="18">
        <f t="shared" si="222"/>
        <v>610000</v>
      </c>
      <c r="F580" s="19">
        <f>F583+((F565-F583)/18)*3</f>
        <v>0.0885</v>
      </c>
      <c r="H580">
        <f t="shared" si="209"/>
        <v>0</v>
      </c>
      <c r="I580">
        <f t="shared" si="209"/>
        <v>0</v>
      </c>
      <c r="J580">
        <f t="shared" si="212"/>
        <v>0</v>
      </c>
      <c r="K580">
        <f t="shared" si="213"/>
        <v>0</v>
      </c>
      <c r="L580">
        <f t="shared" si="214"/>
        <v>0</v>
      </c>
      <c r="M580">
        <f t="shared" si="215"/>
        <v>0</v>
      </c>
      <c r="N580">
        <f t="shared" si="216"/>
        <v>0</v>
      </c>
      <c r="O580">
        <f t="shared" si="217"/>
        <v>0</v>
      </c>
      <c r="P580">
        <f t="shared" si="218"/>
        <v>0</v>
      </c>
      <c r="R580">
        <f t="shared" si="218"/>
        <v>0</v>
      </c>
      <c r="S580">
        <f t="shared" si="201"/>
        <v>0</v>
      </c>
      <c r="T580">
        <f t="shared" si="202"/>
        <v>0</v>
      </c>
      <c r="U580">
        <f t="shared" si="203"/>
        <v>0</v>
      </c>
      <c r="V580">
        <f t="shared" si="204"/>
        <v>0</v>
      </c>
      <c r="W580">
        <f t="shared" si="205"/>
        <v>0</v>
      </c>
      <c r="X580">
        <f t="shared" si="206"/>
        <v>0</v>
      </c>
      <c r="Y580">
        <f t="shared" si="207"/>
        <v>0</v>
      </c>
      <c r="Z580">
        <f t="shared" si="208"/>
        <v>0</v>
      </c>
    </row>
    <row r="581" spans="2:26" ht="12.75">
      <c r="B581" s="18">
        <f t="shared" si="221"/>
        <v>620000</v>
      </c>
      <c r="C581" s="19">
        <f>C583+((C565-C583)/18)*2</f>
        <v>0.354</v>
      </c>
      <c r="E581" s="18">
        <f t="shared" si="222"/>
        <v>620000</v>
      </c>
      <c r="F581" s="19">
        <f>F583+((F565-F583)/18)*2</f>
        <v>0.089</v>
      </c>
      <c r="H581">
        <f t="shared" si="209"/>
        <v>0</v>
      </c>
      <c r="I581">
        <f t="shared" si="209"/>
        <v>0</v>
      </c>
      <c r="J581">
        <f t="shared" si="212"/>
        <v>0</v>
      </c>
      <c r="K581">
        <f t="shared" si="213"/>
        <v>0</v>
      </c>
      <c r="L581">
        <f t="shared" si="214"/>
        <v>0</v>
      </c>
      <c r="M581">
        <f t="shared" si="215"/>
        <v>0</v>
      </c>
      <c r="N581">
        <f t="shared" si="216"/>
        <v>0</v>
      </c>
      <c r="O581">
        <f t="shared" si="217"/>
        <v>0</v>
      </c>
      <c r="P581">
        <f t="shared" si="218"/>
        <v>0</v>
      </c>
      <c r="R581">
        <f t="shared" si="218"/>
        <v>0</v>
      </c>
      <c r="S581">
        <f t="shared" si="201"/>
        <v>0</v>
      </c>
      <c r="T581">
        <f t="shared" si="202"/>
        <v>0</v>
      </c>
      <c r="U581">
        <f t="shared" si="203"/>
        <v>0</v>
      </c>
      <c r="V581">
        <f t="shared" si="204"/>
        <v>0</v>
      </c>
      <c r="W581">
        <f t="shared" si="205"/>
        <v>0</v>
      </c>
      <c r="X581">
        <f t="shared" si="206"/>
        <v>0</v>
      </c>
      <c r="Y581">
        <f t="shared" si="207"/>
        <v>0</v>
      </c>
      <c r="Z581">
        <f t="shared" si="208"/>
        <v>0</v>
      </c>
    </row>
    <row r="582" spans="2:26" ht="12.75">
      <c r="B582" s="18">
        <f t="shared" si="221"/>
        <v>630000</v>
      </c>
      <c r="C582" s="19">
        <f>C583+((C565-C583)/18)*1</f>
        <v>0.337</v>
      </c>
      <c r="E582" s="18">
        <f t="shared" si="222"/>
        <v>630000</v>
      </c>
      <c r="F582" s="19">
        <f>F583+((F565-F583)/18)*1</f>
        <v>0.0895</v>
      </c>
      <c r="H582">
        <f t="shared" si="209"/>
        <v>0</v>
      </c>
      <c r="I582">
        <f t="shared" si="209"/>
        <v>0</v>
      </c>
      <c r="J582">
        <f t="shared" si="212"/>
        <v>0</v>
      </c>
      <c r="K582">
        <f t="shared" si="213"/>
        <v>0</v>
      </c>
      <c r="L582">
        <f t="shared" si="214"/>
        <v>0</v>
      </c>
      <c r="M582">
        <f t="shared" si="215"/>
        <v>0</v>
      </c>
      <c r="N582">
        <f t="shared" si="216"/>
        <v>0</v>
      </c>
      <c r="O582">
        <f t="shared" si="217"/>
        <v>0</v>
      </c>
      <c r="P582">
        <f t="shared" si="218"/>
        <v>0</v>
      </c>
      <c r="R582">
        <f t="shared" si="218"/>
        <v>0</v>
      </c>
      <c r="S582">
        <f aca="true" t="shared" si="223" ref="S582:S645">IF(AND(S$4&gt;=$E582,S$4&lt;$E583),$F582,0)</f>
        <v>0</v>
      </c>
      <c r="T582">
        <f aca="true" t="shared" si="224" ref="T582:T645">IF(AND(T$4&gt;=$E582,T$4&lt;$E583),$F582,0)</f>
        <v>0</v>
      </c>
      <c r="U582">
        <f aca="true" t="shared" si="225" ref="U582:U645">IF(AND(U$4&gt;=$E582,U$4&lt;$E583),$F582,0)</f>
        <v>0</v>
      </c>
      <c r="V582">
        <f aca="true" t="shared" si="226" ref="V582:V645">IF(AND(V$4&gt;=$E582,V$4&lt;$E583),$F582,0)</f>
        <v>0</v>
      </c>
      <c r="W582">
        <f aca="true" t="shared" si="227" ref="W582:W645">IF(AND(W$4&gt;=$E582,W$4&lt;$E583),$F582,0)</f>
        <v>0</v>
      </c>
      <c r="X582">
        <f aca="true" t="shared" si="228" ref="X582:X645">IF(AND(X$4&gt;=$E582,X$4&lt;$E583),$F582,0)</f>
        <v>0</v>
      </c>
      <c r="Y582">
        <f aca="true" t="shared" si="229" ref="Y582:Y645">IF(AND(Y$4&gt;=$E582,Y$4&lt;$E583),$F582,0)</f>
        <v>0</v>
      </c>
      <c r="Z582">
        <f aca="true" t="shared" si="230" ref="Z582:Z645">IF(AND(Z$4&gt;=$E582,Z$4&lt;$E583),$F582,0)</f>
        <v>0</v>
      </c>
    </row>
    <row r="583" spans="2:26" ht="12.75">
      <c r="B583" s="18">
        <f>B493*10</f>
        <v>640000</v>
      </c>
      <c r="C583" s="19">
        <v>0.32</v>
      </c>
      <c r="E583" s="18">
        <f>E493*10</f>
        <v>640000</v>
      </c>
      <c r="F583" s="19">
        <v>0.09</v>
      </c>
      <c r="H583">
        <f aca="true" t="shared" si="231" ref="H583:I646">IF(AND(H$4&gt;=$E583,H$4&lt;$E584),$F583,0)</f>
        <v>0</v>
      </c>
      <c r="I583">
        <f t="shared" si="231"/>
        <v>0</v>
      </c>
      <c r="J583">
        <f t="shared" si="212"/>
        <v>0</v>
      </c>
      <c r="K583">
        <f t="shared" si="213"/>
        <v>0</v>
      </c>
      <c r="L583">
        <f t="shared" si="214"/>
        <v>0</v>
      </c>
      <c r="M583">
        <f t="shared" si="215"/>
        <v>0</v>
      </c>
      <c r="N583">
        <f t="shared" si="216"/>
        <v>0</v>
      </c>
      <c r="O583">
        <f t="shared" si="217"/>
        <v>0</v>
      </c>
      <c r="P583">
        <f t="shared" si="218"/>
        <v>0</v>
      </c>
      <c r="R583">
        <f t="shared" si="218"/>
        <v>0</v>
      </c>
      <c r="S583">
        <f t="shared" si="223"/>
        <v>0</v>
      </c>
      <c r="T583">
        <f t="shared" si="224"/>
        <v>0</v>
      </c>
      <c r="U583">
        <f t="shared" si="225"/>
        <v>0</v>
      </c>
      <c r="V583">
        <f t="shared" si="226"/>
        <v>0</v>
      </c>
      <c r="W583">
        <f t="shared" si="227"/>
        <v>0</v>
      </c>
      <c r="X583">
        <f t="shared" si="228"/>
        <v>0</v>
      </c>
      <c r="Y583">
        <f t="shared" si="229"/>
        <v>0</v>
      </c>
      <c r="Z583">
        <f t="shared" si="230"/>
        <v>0</v>
      </c>
    </row>
    <row r="584" spans="2:26" ht="12.75">
      <c r="B584" s="18">
        <f aca="true" t="shared" si="232" ref="B584:B600">B583+10000</f>
        <v>650000</v>
      </c>
      <c r="C584" s="19">
        <f>C601+((C583-C601)/18)*17</f>
        <v>0.32155555555555554</v>
      </c>
      <c r="E584" s="18">
        <f aca="true" t="shared" si="233" ref="E584:E600">E583+10000</f>
        <v>650000</v>
      </c>
      <c r="F584" s="19">
        <f>F601+((F583-F601)/18)*17</f>
        <v>0.09194444444444444</v>
      </c>
      <c r="H584">
        <f t="shared" si="231"/>
        <v>0</v>
      </c>
      <c r="I584">
        <f t="shared" si="231"/>
        <v>0</v>
      </c>
      <c r="J584">
        <f t="shared" si="212"/>
        <v>0</v>
      </c>
      <c r="K584">
        <f t="shared" si="213"/>
        <v>0</v>
      </c>
      <c r="L584">
        <f t="shared" si="214"/>
        <v>0</v>
      </c>
      <c r="M584">
        <f t="shared" si="215"/>
        <v>0</v>
      </c>
      <c r="N584">
        <f t="shared" si="216"/>
        <v>0</v>
      </c>
      <c r="O584">
        <f t="shared" si="217"/>
        <v>0</v>
      </c>
      <c r="P584">
        <f t="shared" si="218"/>
        <v>0</v>
      </c>
      <c r="R584">
        <f t="shared" si="218"/>
        <v>0</v>
      </c>
      <c r="S584">
        <f t="shared" si="223"/>
        <v>0</v>
      </c>
      <c r="T584">
        <f t="shared" si="224"/>
        <v>0</v>
      </c>
      <c r="U584">
        <f t="shared" si="225"/>
        <v>0</v>
      </c>
      <c r="V584">
        <f t="shared" si="226"/>
        <v>0</v>
      </c>
      <c r="W584">
        <f t="shared" si="227"/>
        <v>0</v>
      </c>
      <c r="X584">
        <f t="shared" si="228"/>
        <v>0</v>
      </c>
      <c r="Y584">
        <f t="shared" si="229"/>
        <v>0</v>
      </c>
      <c r="Z584">
        <f t="shared" si="230"/>
        <v>0</v>
      </c>
    </row>
    <row r="585" spans="2:26" ht="12.75">
      <c r="B585" s="18">
        <f t="shared" si="232"/>
        <v>660000</v>
      </c>
      <c r="C585" s="19">
        <f>C601+((C583-C601)/18)*16</f>
        <v>0.3231111111111111</v>
      </c>
      <c r="E585" s="18">
        <f t="shared" si="233"/>
        <v>660000</v>
      </c>
      <c r="F585" s="19">
        <f>F601+((F583-F601)/18)*16</f>
        <v>0.09388888888888888</v>
      </c>
      <c r="H585">
        <f t="shared" si="231"/>
        <v>0</v>
      </c>
      <c r="I585">
        <f t="shared" si="231"/>
        <v>0</v>
      </c>
      <c r="J585">
        <f t="shared" si="212"/>
        <v>0</v>
      </c>
      <c r="K585">
        <f t="shared" si="213"/>
        <v>0</v>
      </c>
      <c r="L585">
        <f t="shared" si="214"/>
        <v>0</v>
      </c>
      <c r="M585">
        <f t="shared" si="215"/>
        <v>0</v>
      </c>
      <c r="N585">
        <f t="shared" si="216"/>
        <v>0</v>
      </c>
      <c r="O585">
        <f t="shared" si="217"/>
        <v>0</v>
      </c>
      <c r="P585">
        <f t="shared" si="218"/>
        <v>0</v>
      </c>
      <c r="R585">
        <f t="shared" si="218"/>
        <v>0</v>
      </c>
      <c r="S585">
        <f t="shared" si="223"/>
        <v>0</v>
      </c>
      <c r="T585">
        <f t="shared" si="224"/>
        <v>0</v>
      </c>
      <c r="U585">
        <f t="shared" si="225"/>
        <v>0</v>
      </c>
      <c r="V585">
        <f t="shared" si="226"/>
        <v>0</v>
      </c>
      <c r="W585">
        <f t="shared" si="227"/>
        <v>0</v>
      </c>
      <c r="X585">
        <f t="shared" si="228"/>
        <v>0</v>
      </c>
      <c r="Y585">
        <f t="shared" si="229"/>
        <v>0</v>
      </c>
      <c r="Z585">
        <f t="shared" si="230"/>
        <v>0</v>
      </c>
    </row>
    <row r="586" spans="2:26" ht="12.75">
      <c r="B586" s="18">
        <f t="shared" si="232"/>
        <v>670000</v>
      </c>
      <c r="C586" s="19">
        <f>C601+((C583-C601)/18)*15</f>
        <v>0.32466666666666666</v>
      </c>
      <c r="E586" s="18">
        <f t="shared" si="233"/>
        <v>670000</v>
      </c>
      <c r="F586" s="19">
        <f>F601+((F583-F601)/18)*15</f>
        <v>0.09583333333333333</v>
      </c>
      <c r="H586">
        <f t="shared" si="231"/>
        <v>0</v>
      </c>
      <c r="I586">
        <f t="shared" si="231"/>
        <v>0</v>
      </c>
      <c r="J586">
        <f t="shared" si="212"/>
        <v>0</v>
      </c>
      <c r="K586">
        <f t="shared" si="213"/>
        <v>0</v>
      </c>
      <c r="L586">
        <f t="shared" si="214"/>
        <v>0</v>
      </c>
      <c r="M586">
        <f t="shared" si="215"/>
        <v>0</v>
      </c>
      <c r="N586">
        <f t="shared" si="216"/>
        <v>0</v>
      </c>
      <c r="O586">
        <f t="shared" si="217"/>
        <v>0</v>
      </c>
      <c r="P586">
        <f t="shared" si="218"/>
        <v>0</v>
      </c>
      <c r="R586">
        <f t="shared" si="218"/>
        <v>0</v>
      </c>
      <c r="S586">
        <f t="shared" si="223"/>
        <v>0</v>
      </c>
      <c r="T586">
        <f t="shared" si="224"/>
        <v>0</v>
      </c>
      <c r="U586">
        <f t="shared" si="225"/>
        <v>0</v>
      </c>
      <c r="V586">
        <f t="shared" si="226"/>
        <v>0</v>
      </c>
      <c r="W586">
        <f t="shared" si="227"/>
        <v>0</v>
      </c>
      <c r="X586">
        <f t="shared" si="228"/>
        <v>0</v>
      </c>
      <c r="Y586">
        <f t="shared" si="229"/>
        <v>0</v>
      </c>
      <c r="Z586">
        <f t="shared" si="230"/>
        <v>0</v>
      </c>
    </row>
    <row r="587" spans="2:26" ht="12.75">
      <c r="B587" s="18">
        <f t="shared" si="232"/>
        <v>680000</v>
      </c>
      <c r="C587" s="19">
        <f>C601+((C583-C601)/18)*14</f>
        <v>0.3262222222222222</v>
      </c>
      <c r="E587" s="18">
        <f t="shared" si="233"/>
        <v>680000</v>
      </c>
      <c r="F587" s="19">
        <f>F601+((F583-F601)/18)*14</f>
        <v>0.09777777777777777</v>
      </c>
      <c r="H587">
        <f t="shared" si="231"/>
        <v>0</v>
      </c>
      <c r="I587">
        <f t="shared" si="231"/>
        <v>0</v>
      </c>
      <c r="J587">
        <f t="shared" si="212"/>
        <v>0</v>
      </c>
      <c r="K587">
        <f t="shared" si="213"/>
        <v>0</v>
      </c>
      <c r="L587">
        <f t="shared" si="214"/>
        <v>0</v>
      </c>
      <c r="M587">
        <f t="shared" si="215"/>
        <v>0</v>
      </c>
      <c r="N587">
        <f t="shared" si="216"/>
        <v>0</v>
      </c>
      <c r="O587">
        <f t="shared" si="217"/>
        <v>0</v>
      </c>
      <c r="P587">
        <f t="shared" si="218"/>
        <v>0</v>
      </c>
      <c r="R587">
        <f t="shared" si="218"/>
        <v>0</v>
      </c>
      <c r="S587">
        <f t="shared" si="223"/>
        <v>0</v>
      </c>
      <c r="T587">
        <f t="shared" si="224"/>
        <v>0</v>
      </c>
      <c r="U587">
        <f t="shared" si="225"/>
        <v>0</v>
      </c>
      <c r="V587">
        <f t="shared" si="226"/>
        <v>0</v>
      </c>
      <c r="W587">
        <f t="shared" si="227"/>
        <v>0</v>
      </c>
      <c r="X587">
        <f t="shared" si="228"/>
        <v>0</v>
      </c>
      <c r="Y587">
        <f t="shared" si="229"/>
        <v>0</v>
      </c>
      <c r="Z587">
        <f t="shared" si="230"/>
        <v>0</v>
      </c>
    </row>
    <row r="588" spans="2:26" ht="12.75">
      <c r="B588" s="18">
        <f t="shared" si="232"/>
        <v>690000</v>
      </c>
      <c r="C588" s="19">
        <f>C601+((C583-C601)/18)*13</f>
        <v>0.3277777777777778</v>
      </c>
      <c r="E588" s="18">
        <f t="shared" si="233"/>
        <v>690000</v>
      </c>
      <c r="F588" s="19">
        <f>F601+((F583-F601)/18)*13</f>
        <v>0.09972222222222221</v>
      </c>
      <c r="H588">
        <f t="shared" si="231"/>
        <v>0</v>
      </c>
      <c r="I588">
        <f t="shared" si="231"/>
        <v>0</v>
      </c>
      <c r="J588">
        <f t="shared" si="212"/>
        <v>0</v>
      </c>
      <c r="K588">
        <f t="shared" si="213"/>
        <v>0</v>
      </c>
      <c r="L588">
        <f t="shared" si="214"/>
        <v>0</v>
      </c>
      <c r="M588">
        <f t="shared" si="215"/>
        <v>0</v>
      </c>
      <c r="N588">
        <f t="shared" si="216"/>
        <v>0</v>
      </c>
      <c r="O588">
        <f t="shared" si="217"/>
        <v>0</v>
      </c>
      <c r="P588">
        <f t="shared" si="218"/>
        <v>0</v>
      </c>
      <c r="R588">
        <f t="shared" si="218"/>
        <v>0</v>
      </c>
      <c r="S588">
        <f t="shared" si="223"/>
        <v>0</v>
      </c>
      <c r="T588">
        <f t="shared" si="224"/>
        <v>0</v>
      </c>
      <c r="U588">
        <f t="shared" si="225"/>
        <v>0</v>
      </c>
      <c r="V588">
        <f t="shared" si="226"/>
        <v>0</v>
      </c>
      <c r="W588">
        <f t="shared" si="227"/>
        <v>0</v>
      </c>
      <c r="X588">
        <f t="shared" si="228"/>
        <v>0</v>
      </c>
      <c r="Y588">
        <f t="shared" si="229"/>
        <v>0</v>
      </c>
      <c r="Z588">
        <f t="shared" si="230"/>
        <v>0</v>
      </c>
    </row>
    <row r="589" spans="2:26" ht="12.75">
      <c r="B589" s="18">
        <f t="shared" si="232"/>
        <v>700000</v>
      </c>
      <c r="C589" s="19">
        <f>C601+((C583-C601)/18)*12</f>
        <v>0.3293333333333333</v>
      </c>
      <c r="E589" s="18">
        <f t="shared" si="233"/>
        <v>700000</v>
      </c>
      <c r="F589" s="19">
        <f>F601+((F583-F601)/18)*12</f>
        <v>0.10166666666666667</v>
      </c>
      <c r="H589">
        <f t="shared" si="231"/>
        <v>0</v>
      </c>
      <c r="I589">
        <f t="shared" si="231"/>
        <v>0</v>
      </c>
      <c r="J589">
        <f t="shared" si="212"/>
        <v>0</v>
      </c>
      <c r="K589">
        <f t="shared" si="213"/>
        <v>0</v>
      </c>
      <c r="L589">
        <f t="shared" si="214"/>
        <v>0</v>
      </c>
      <c r="M589">
        <f t="shared" si="215"/>
        <v>0</v>
      </c>
      <c r="N589">
        <f t="shared" si="216"/>
        <v>0</v>
      </c>
      <c r="O589">
        <f t="shared" si="217"/>
        <v>0</v>
      </c>
      <c r="P589">
        <f t="shared" si="218"/>
        <v>0</v>
      </c>
      <c r="R589">
        <f t="shared" si="218"/>
        <v>0</v>
      </c>
      <c r="S589">
        <f t="shared" si="223"/>
        <v>0</v>
      </c>
      <c r="T589">
        <f t="shared" si="224"/>
        <v>0</v>
      </c>
      <c r="U589">
        <f t="shared" si="225"/>
        <v>0</v>
      </c>
      <c r="V589">
        <f t="shared" si="226"/>
        <v>0</v>
      </c>
      <c r="W589">
        <f t="shared" si="227"/>
        <v>0</v>
      </c>
      <c r="X589">
        <f t="shared" si="228"/>
        <v>0</v>
      </c>
      <c r="Y589">
        <f t="shared" si="229"/>
        <v>0</v>
      </c>
      <c r="Z589">
        <f t="shared" si="230"/>
        <v>0</v>
      </c>
    </row>
    <row r="590" spans="2:26" ht="12.75">
      <c r="B590" s="18">
        <f t="shared" si="232"/>
        <v>710000</v>
      </c>
      <c r="C590" s="19">
        <f>C601+((C583-C601)/18)*11</f>
        <v>0.3308888888888889</v>
      </c>
      <c r="E590" s="18">
        <f t="shared" si="233"/>
        <v>710000</v>
      </c>
      <c r="F590" s="19">
        <f>F601+((F583-F601)/18)*11</f>
        <v>0.10361111111111111</v>
      </c>
      <c r="H590">
        <f t="shared" si="231"/>
        <v>0</v>
      </c>
      <c r="I590">
        <f t="shared" si="231"/>
        <v>0</v>
      </c>
      <c r="J590">
        <f t="shared" si="212"/>
        <v>0</v>
      </c>
      <c r="K590">
        <f t="shared" si="213"/>
        <v>0</v>
      </c>
      <c r="L590">
        <f t="shared" si="214"/>
        <v>0</v>
      </c>
      <c r="M590">
        <f t="shared" si="215"/>
        <v>0</v>
      </c>
      <c r="N590">
        <f t="shared" si="216"/>
        <v>0</v>
      </c>
      <c r="O590">
        <f t="shared" si="217"/>
        <v>0</v>
      </c>
      <c r="P590">
        <f t="shared" si="218"/>
        <v>0</v>
      </c>
      <c r="R590">
        <f t="shared" si="218"/>
        <v>0</v>
      </c>
      <c r="S590">
        <f t="shared" si="223"/>
        <v>0</v>
      </c>
      <c r="T590">
        <f t="shared" si="224"/>
        <v>0</v>
      </c>
      <c r="U590">
        <f t="shared" si="225"/>
        <v>0</v>
      </c>
      <c r="V590">
        <f t="shared" si="226"/>
        <v>0</v>
      </c>
      <c r="W590">
        <f t="shared" si="227"/>
        <v>0</v>
      </c>
      <c r="X590">
        <f t="shared" si="228"/>
        <v>0</v>
      </c>
      <c r="Y590">
        <f t="shared" si="229"/>
        <v>0</v>
      </c>
      <c r="Z590">
        <f t="shared" si="230"/>
        <v>0</v>
      </c>
    </row>
    <row r="591" spans="2:26" ht="12.75">
      <c r="B591" s="18">
        <f t="shared" si="232"/>
        <v>720000</v>
      </c>
      <c r="C591" s="19">
        <f>C601+((C583-C601)/18)*10</f>
        <v>0.33244444444444443</v>
      </c>
      <c r="E591" s="18">
        <f t="shared" si="233"/>
        <v>720000</v>
      </c>
      <c r="F591" s="19">
        <f>F601+((F583-F601)/18)*10</f>
        <v>0.10555555555555556</v>
      </c>
      <c r="H591">
        <f t="shared" si="231"/>
        <v>0</v>
      </c>
      <c r="I591">
        <f t="shared" si="231"/>
        <v>0</v>
      </c>
      <c r="J591">
        <f t="shared" si="212"/>
        <v>0</v>
      </c>
      <c r="K591">
        <f t="shared" si="213"/>
        <v>0</v>
      </c>
      <c r="L591">
        <f t="shared" si="214"/>
        <v>0</v>
      </c>
      <c r="M591">
        <f t="shared" si="215"/>
        <v>0</v>
      </c>
      <c r="N591">
        <f t="shared" si="216"/>
        <v>0</v>
      </c>
      <c r="O591">
        <f t="shared" si="217"/>
        <v>0</v>
      </c>
      <c r="P591">
        <f t="shared" si="218"/>
        <v>0</v>
      </c>
      <c r="R591">
        <f t="shared" si="218"/>
        <v>0</v>
      </c>
      <c r="S591">
        <f t="shared" si="223"/>
        <v>0</v>
      </c>
      <c r="T591">
        <f t="shared" si="224"/>
        <v>0</v>
      </c>
      <c r="U591">
        <f t="shared" si="225"/>
        <v>0</v>
      </c>
      <c r="V591">
        <f t="shared" si="226"/>
        <v>0</v>
      </c>
      <c r="W591">
        <f t="shared" si="227"/>
        <v>0</v>
      </c>
      <c r="X591">
        <f t="shared" si="228"/>
        <v>0</v>
      </c>
      <c r="Y591">
        <f t="shared" si="229"/>
        <v>0</v>
      </c>
      <c r="Z591">
        <f t="shared" si="230"/>
        <v>0</v>
      </c>
    </row>
    <row r="592" spans="2:26" ht="12.75">
      <c r="B592" s="18">
        <f t="shared" si="232"/>
        <v>730000</v>
      </c>
      <c r="C592" s="19">
        <f>C601+((C583-C601)/18)*9</f>
        <v>0.33399999999999996</v>
      </c>
      <c r="E592" s="18">
        <f t="shared" si="233"/>
        <v>730000</v>
      </c>
      <c r="F592" s="19">
        <f>F601+((F583-F601)/18)*9</f>
        <v>0.1075</v>
      </c>
      <c r="H592">
        <f t="shared" si="231"/>
        <v>0</v>
      </c>
      <c r="I592">
        <f t="shared" si="231"/>
        <v>0</v>
      </c>
      <c r="J592">
        <f t="shared" si="212"/>
        <v>0</v>
      </c>
      <c r="K592">
        <f t="shared" si="213"/>
        <v>0</v>
      </c>
      <c r="L592">
        <f t="shared" si="214"/>
        <v>0</v>
      </c>
      <c r="M592">
        <f t="shared" si="215"/>
        <v>0</v>
      </c>
      <c r="N592">
        <f t="shared" si="216"/>
        <v>0</v>
      </c>
      <c r="O592">
        <f t="shared" si="217"/>
        <v>0</v>
      </c>
      <c r="P592">
        <f t="shared" si="218"/>
        <v>0</v>
      </c>
      <c r="R592">
        <f t="shared" si="218"/>
        <v>0</v>
      </c>
      <c r="S592">
        <f t="shared" si="223"/>
        <v>0</v>
      </c>
      <c r="T592">
        <f t="shared" si="224"/>
        <v>0</v>
      </c>
      <c r="U592">
        <f t="shared" si="225"/>
        <v>0</v>
      </c>
      <c r="V592">
        <f t="shared" si="226"/>
        <v>0</v>
      </c>
      <c r="W592">
        <f t="shared" si="227"/>
        <v>0</v>
      </c>
      <c r="X592">
        <f t="shared" si="228"/>
        <v>0</v>
      </c>
      <c r="Y592">
        <f t="shared" si="229"/>
        <v>0</v>
      </c>
      <c r="Z592">
        <f t="shared" si="230"/>
        <v>0</v>
      </c>
    </row>
    <row r="593" spans="2:26" ht="12.75">
      <c r="B593" s="18">
        <f t="shared" si="232"/>
        <v>740000</v>
      </c>
      <c r="C593" s="19">
        <f>C601+((C583-C601)/18)*8</f>
        <v>0.33555555555555555</v>
      </c>
      <c r="E593" s="18">
        <f t="shared" si="233"/>
        <v>740000</v>
      </c>
      <c r="F593" s="19">
        <f>F601+((F583-F601)/18)*8</f>
        <v>0.10944444444444444</v>
      </c>
      <c r="H593">
        <f t="shared" si="231"/>
        <v>0</v>
      </c>
      <c r="I593">
        <f t="shared" si="231"/>
        <v>0</v>
      </c>
      <c r="J593">
        <f t="shared" si="212"/>
        <v>0</v>
      </c>
      <c r="K593">
        <f t="shared" si="213"/>
        <v>0</v>
      </c>
      <c r="L593">
        <f t="shared" si="214"/>
        <v>0</v>
      </c>
      <c r="M593">
        <f t="shared" si="215"/>
        <v>0</v>
      </c>
      <c r="N593">
        <f t="shared" si="216"/>
        <v>0</v>
      </c>
      <c r="O593">
        <f t="shared" si="217"/>
        <v>0</v>
      </c>
      <c r="P593">
        <f t="shared" si="218"/>
        <v>0</v>
      </c>
      <c r="R593">
        <f t="shared" si="218"/>
        <v>0</v>
      </c>
      <c r="S593">
        <f t="shared" si="223"/>
        <v>0</v>
      </c>
      <c r="T593">
        <f t="shared" si="224"/>
        <v>0</v>
      </c>
      <c r="U593">
        <f t="shared" si="225"/>
        <v>0</v>
      </c>
      <c r="V593">
        <f t="shared" si="226"/>
        <v>0</v>
      </c>
      <c r="W593">
        <f t="shared" si="227"/>
        <v>0</v>
      </c>
      <c r="X593">
        <f t="shared" si="228"/>
        <v>0</v>
      </c>
      <c r="Y593">
        <f t="shared" si="229"/>
        <v>0</v>
      </c>
      <c r="Z593">
        <f t="shared" si="230"/>
        <v>0</v>
      </c>
    </row>
    <row r="594" spans="2:26" ht="12.75">
      <c r="B594" s="18">
        <f t="shared" si="232"/>
        <v>750000</v>
      </c>
      <c r="C594" s="19">
        <f>C601+((C583-C601)/18)*7</f>
        <v>0.3371111111111111</v>
      </c>
      <c r="E594" s="18">
        <f t="shared" si="233"/>
        <v>750000</v>
      </c>
      <c r="F594" s="19">
        <f>F601+((F583-F601)/18)*7</f>
        <v>0.11138888888888888</v>
      </c>
      <c r="H594">
        <f t="shared" si="231"/>
        <v>0</v>
      </c>
      <c r="I594">
        <f t="shared" si="231"/>
        <v>0</v>
      </c>
      <c r="J594">
        <f t="shared" si="212"/>
        <v>0</v>
      </c>
      <c r="K594">
        <f t="shared" si="213"/>
        <v>0</v>
      </c>
      <c r="L594">
        <f t="shared" si="214"/>
        <v>0</v>
      </c>
      <c r="M594">
        <f t="shared" si="215"/>
        <v>0</v>
      </c>
      <c r="N594">
        <f t="shared" si="216"/>
        <v>0</v>
      </c>
      <c r="O594">
        <f t="shared" si="217"/>
        <v>0</v>
      </c>
      <c r="P594">
        <f t="shared" si="218"/>
        <v>0</v>
      </c>
      <c r="R594">
        <f t="shared" si="218"/>
        <v>0</v>
      </c>
      <c r="S594">
        <f t="shared" si="223"/>
        <v>0</v>
      </c>
      <c r="T594">
        <f t="shared" si="224"/>
        <v>0</v>
      </c>
      <c r="U594">
        <f t="shared" si="225"/>
        <v>0</v>
      </c>
      <c r="V594">
        <f t="shared" si="226"/>
        <v>0</v>
      </c>
      <c r="W594">
        <f t="shared" si="227"/>
        <v>0</v>
      </c>
      <c r="X594">
        <f t="shared" si="228"/>
        <v>0</v>
      </c>
      <c r="Y594">
        <f t="shared" si="229"/>
        <v>0</v>
      </c>
      <c r="Z594">
        <f t="shared" si="230"/>
        <v>0</v>
      </c>
    </row>
    <row r="595" spans="2:26" ht="12.75">
      <c r="B595" s="18">
        <f t="shared" si="232"/>
        <v>760000</v>
      </c>
      <c r="C595" s="19">
        <f>C601+((C583-C601)/18)*6</f>
        <v>0.33866666666666667</v>
      </c>
      <c r="E595" s="18">
        <f t="shared" si="233"/>
        <v>760000</v>
      </c>
      <c r="F595" s="19">
        <f>F601+((F583-F601)/18)*6</f>
        <v>0.11333333333333333</v>
      </c>
      <c r="H595">
        <f t="shared" si="231"/>
        <v>0</v>
      </c>
      <c r="I595">
        <f t="shared" si="231"/>
        <v>0</v>
      </c>
      <c r="J595">
        <f t="shared" si="212"/>
        <v>0</v>
      </c>
      <c r="K595">
        <f t="shared" si="213"/>
        <v>0</v>
      </c>
      <c r="L595">
        <f t="shared" si="214"/>
        <v>0</v>
      </c>
      <c r="M595">
        <f t="shared" si="215"/>
        <v>0</v>
      </c>
      <c r="N595">
        <f t="shared" si="216"/>
        <v>0</v>
      </c>
      <c r="O595">
        <f t="shared" si="217"/>
        <v>0</v>
      </c>
      <c r="P595">
        <f t="shared" si="218"/>
        <v>0</v>
      </c>
      <c r="R595">
        <f t="shared" si="218"/>
        <v>0</v>
      </c>
      <c r="S595">
        <f t="shared" si="223"/>
        <v>0</v>
      </c>
      <c r="T595">
        <f t="shared" si="224"/>
        <v>0</v>
      </c>
      <c r="U595">
        <f t="shared" si="225"/>
        <v>0</v>
      </c>
      <c r="V595">
        <f t="shared" si="226"/>
        <v>0</v>
      </c>
      <c r="W595">
        <f t="shared" si="227"/>
        <v>0</v>
      </c>
      <c r="X595">
        <f t="shared" si="228"/>
        <v>0</v>
      </c>
      <c r="Y595">
        <f t="shared" si="229"/>
        <v>0</v>
      </c>
      <c r="Z595">
        <f t="shared" si="230"/>
        <v>0</v>
      </c>
    </row>
    <row r="596" spans="2:26" ht="12.75">
      <c r="B596" s="18">
        <f t="shared" si="232"/>
        <v>770000</v>
      </c>
      <c r="C596" s="19">
        <f>C601+((C583-C601)/18)*5</f>
        <v>0.3402222222222222</v>
      </c>
      <c r="E596" s="18">
        <f t="shared" si="233"/>
        <v>770000</v>
      </c>
      <c r="F596" s="19">
        <f>F601+((F583-F601)/18)*5</f>
        <v>0.11527777777777778</v>
      </c>
      <c r="H596">
        <f t="shared" si="231"/>
        <v>0</v>
      </c>
      <c r="I596">
        <f t="shared" si="231"/>
        <v>0</v>
      </c>
      <c r="J596">
        <f t="shared" si="212"/>
        <v>0</v>
      </c>
      <c r="K596">
        <f t="shared" si="213"/>
        <v>0</v>
      </c>
      <c r="L596">
        <f t="shared" si="214"/>
        <v>0</v>
      </c>
      <c r="M596">
        <f t="shared" si="215"/>
        <v>0</v>
      </c>
      <c r="N596">
        <f t="shared" si="216"/>
        <v>0</v>
      </c>
      <c r="O596">
        <f t="shared" si="217"/>
        <v>0</v>
      </c>
      <c r="P596">
        <f t="shared" si="218"/>
        <v>0</v>
      </c>
      <c r="R596">
        <f t="shared" si="218"/>
        <v>0</v>
      </c>
      <c r="S596">
        <f t="shared" si="223"/>
        <v>0</v>
      </c>
      <c r="T596">
        <f t="shared" si="224"/>
        <v>0</v>
      </c>
      <c r="U596">
        <f t="shared" si="225"/>
        <v>0</v>
      </c>
      <c r="V596">
        <f t="shared" si="226"/>
        <v>0</v>
      </c>
      <c r="W596">
        <f t="shared" si="227"/>
        <v>0</v>
      </c>
      <c r="X596">
        <f t="shared" si="228"/>
        <v>0</v>
      </c>
      <c r="Y596">
        <f t="shared" si="229"/>
        <v>0</v>
      </c>
      <c r="Z596">
        <f t="shared" si="230"/>
        <v>0</v>
      </c>
    </row>
    <row r="597" spans="2:26" ht="12.75">
      <c r="B597" s="18">
        <f t="shared" si="232"/>
        <v>780000</v>
      </c>
      <c r="C597" s="19">
        <f>C601+((C583-C601)/18)*4</f>
        <v>0.34177777777777774</v>
      </c>
      <c r="E597" s="18">
        <f t="shared" si="233"/>
        <v>780000</v>
      </c>
      <c r="F597" s="19">
        <f>F601+((F583-F601)/18)*4</f>
        <v>0.11722222222222223</v>
      </c>
      <c r="H597">
        <f t="shared" si="231"/>
        <v>0</v>
      </c>
      <c r="I597">
        <f t="shared" si="231"/>
        <v>0</v>
      </c>
      <c r="J597">
        <f t="shared" si="212"/>
        <v>0</v>
      </c>
      <c r="K597">
        <f t="shared" si="213"/>
        <v>0</v>
      </c>
      <c r="L597">
        <f t="shared" si="214"/>
        <v>0</v>
      </c>
      <c r="M597">
        <f t="shared" si="215"/>
        <v>0</v>
      </c>
      <c r="N597">
        <f t="shared" si="216"/>
        <v>0</v>
      </c>
      <c r="O597">
        <f t="shared" si="217"/>
        <v>0</v>
      </c>
      <c r="P597">
        <f t="shared" si="218"/>
        <v>0</v>
      </c>
      <c r="R597">
        <f t="shared" si="218"/>
        <v>0</v>
      </c>
      <c r="S597">
        <f t="shared" si="223"/>
        <v>0</v>
      </c>
      <c r="T597">
        <f t="shared" si="224"/>
        <v>0</v>
      </c>
      <c r="U597">
        <f t="shared" si="225"/>
        <v>0</v>
      </c>
      <c r="V597">
        <f t="shared" si="226"/>
        <v>0</v>
      </c>
      <c r="W597">
        <f t="shared" si="227"/>
        <v>0</v>
      </c>
      <c r="X597">
        <f t="shared" si="228"/>
        <v>0</v>
      </c>
      <c r="Y597">
        <f t="shared" si="229"/>
        <v>0</v>
      </c>
      <c r="Z597">
        <f t="shared" si="230"/>
        <v>0</v>
      </c>
    </row>
    <row r="598" spans="2:26" ht="12.75">
      <c r="B598" s="18">
        <f t="shared" si="232"/>
        <v>790000</v>
      </c>
      <c r="C598" s="19">
        <f>C601+((C583-C601)/18)*3</f>
        <v>0.3433333333333333</v>
      </c>
      <c r="E598" s="18">
        <f t="shared" si="233"/>
        <v>790000</v>
      </c>
      <c r="F598" s="19">
        <f>F601+((F583-F601)/18)*3</f>
        <v>0.11916666666666667</v>
      </c>
      <c r="H598">
        <f t="shared" si="231"/>
        <v>0</v>
      </c>
      <c r="I598">
        <f t="shared" si="231"/>
        <v>0</v>
      </c>
      <c r="J598">
        <f aca="true" t="shared" si="234" ref="J598:J661">IF(AND(J$4&gt;=$E598,J$4&lt;$E599),$F598,0)</f>
        <v>0</v>
      </c>
      <c r="K598">
        <f aca="true" t="shared" si="235" ref="K598:K661">IF(AND(K$4&gt;=$E598,K$4&lt;$E599),$F598,0)</f>
        <v>0</v>
      </c>
      <c r="L598">
        <f aca="true" t="shared" si="236" ref="L598:L661">IF(AND(L$4&gt;=$E598,L$4&lt;$E599),$F598,0)</f>
        <v>0</v>
      </c>
      <c r="M598">
        <f aca="true" t="shared" si="237" ref="M598:M661">IF(AND(M$4&gt;=$E598,M$4&lt;$E599),$F598,0)</f>
        <v>0</v>
      </c>
      <c r="N598">
        <f aca="true" t="shared" si="238" ref="N598:N661">IF(AND(N$4&gt;=$E598,N$4&lt;$E599),$F598,0)</f>
        <v>0</v>
      </c>
      <c r="O598">
        <f aca="true" t="shared" si="239" ref="O598:O661">IF(AND(O$4&gt;=$E598,O$4&lt;$E599),$F598,0)</f>
        <v>0</v>
      </c>
      <c r="P598">
        <f aca="true" t="shared" si="240" ref="P598:R661">IF(AND(P$4&gt;=$E598,P$4&lt;$E599),$F598,0)</f>
        <v>0</v>
      </c>
      <c r="R598">
        <f t="shared" si="240"/>
        <v>0</v>
      </c>
      <c r="S598">
        <f t="shared" si="223"/>
        <v>0</v>
      </c>
      <c r="T598">
        <f t="shared" si="224"/>
        <v>0</v>
      </c>
      <c r="U598">
        <f t="shared" si="225"/>
        <v>0</v>
      </c>
      <c r="V598">
        <f t="shared" si="226"/>
        <v>0</v>
      </c>
      <c r="W598">
        <f t="shared" si="227"/>
        <v>0</v>
      </c>
      <c r="X598">
        <f t="shared" si="228"/>
        <v>0</v>
      </c>
      <c r="Y598">
        <f t="shared" si="229"/>
        <v>0</v>
      </c>
      <c r="Z598">
        <f t="shared" si="230"/>
        <v>0</v>
      </c>
    </row>
    <row r="599" spans="2:26" ht="12.75">
      <c r="B599" s="18">
        <f t="shared" si="232"/>
        <v>800000</v>
      </c>
      <c r="C599" s="19">
        <f>C601+((C583-C601)/18)*2</f>
        <v>0.34488888888888886</v>
      </c>
      <c r="E599" s="18">
        <f t="shared" si="233"/>
        <v>800000</v>
      </c>
      <c r="F599" s="19">
        <f>F601+((F583-F601)/18)*2</f>
        <v>0.12111111111111111</v>
      </c>
      <c r="H599">
        <f t="shared" si="231"/>
        <v>0</v>
      </c>
      <c r="I599">
        <f t="shared" si="231"/>
        <v>0</v>
      </c>
      <c r="J599">
        <f t="shared" si="234"/>
        <v>0</v>
      </c>
      <c r="K599">
        <f t="shared" si="235"/>
        <v>0</v>
      </c>
      <c r="L599">
        <f t="shared" si="236"/>
        <v>0</v>
      </c>
      <c r="M599">
        <f t="shared" si="237"/>
        <v>0</v>
      </c>
      <c r="N599">
        <f t="shared" si="238"/>
        <v>0</v>
      </c>
      <c r="O599">
        <f t="shared" si="239"/>
        <v>0</v>
      </c>
      <c r="P599">
        <f t="shared" si="240"/>
        <v>0</v>
      </c>
      <c r="R599">
        <f t="shared" si="240"/>
        <v>0</v>
      </c>
      <c r="S599">
        <f t="shared" si="223"/>
        <v>0</v>
      </c>
      <c r="T599">
        <f t="shared" si="224"/>
        <v>0</v>
      </c>
      <c r="U599">
        <f t="shared" si="225"/>
        <v>0</v>
      </c>
      <c r="V599">
        <f t="shared" si="226"/>
        <v>0</v>
      </c>
      <c r="W599">
        <f t="shared" si="227"/>
        <v>0</v>
      </c>
      <c r="X599">
        <f t="shared" si="228"/>
        <v>0</v>
      </c>
      <c r="Y599">
        <f t="shared" si="229"/>
        <v>0</v>
      </c>
      <c r="Z599">
        <f t="shared" si="230"/>
        <v>0</v>
      </c>
    </row>
    <row r="600" spans="2:26" ht="12.75">
      <c r="B600" s="18">
        <f t="shared" si="232"/>
        <v>810000</v>
      </c>
      <c r="C600" s="19">
        <f>C601+((C583-C601)/18)*1</f>
        <v>0.34644444444444444</v>
      </c>
      <c r="E600" s="18">
        <f t="shared" si="233"/>
        <v>810000</v>
      </c>
      <c r="F600" s="19">
        <f>F601+((F583-F601)/18)*1</f>
        <v>0.12305555555555556</v>
      </c>
      <c r="H600">
        <f t="shared" si="231"/>
        <v>0</v>
      </c>
      <c r="I600">
        <f t="shared" si="231"/>
        <v>0</v>
      </c>
      <c r="J600">
        <f t="shared" si="234"/>
        <v>0</v>
      </c>
      <c r="K600">
        <f t="shared" si="235"/>
        <v>0</v>
      </c>
      <c r="L600">
        <f t="shared" si="236"/>
        <v>0</v>
      </c>
      <c r="M600">
        <f t="shared" si="237"/>
        <v>0</v>
      </c>
      <c r="N600">
        <f t="shared" si="238"/>
        <v>0</v>
      </c>
      <c r="O600">
        <f t="shared" si="239"/>
        <v>0</v>
      </c>
      <c r="P600">
        <f t="shared" si="240"/>
        <v>0</v>
      </c>
      <c r="R600">
        <f t="shared" si="240"/>
        <v>0</v>
      </c>
      <c r="S600">
        <f t="shared" si="223"/>
        <v>0</v>
      </c>
      <c r="T600">
        <f t="shared" si="224"/>
        <v>0</v>
      </c>
      <c r="U600">
        <f t="shared" si="225"/>
        <v>0</v>
      </c>
      <c r="V600">
        <f t="shared" si="226"/>
        <v>0</v>
      </c>
      <c r="W600">
        <f t="shared" si="227"/>
        <v>0</v>
      </c>
      <c r="X600">
        <f t="shared" si="228"/>
        <v>0</v>
      </c>
      <c r="Y600">
        <f t="shared" si="229"/>
        <v>0</v>
      </c>
      <c r="Z600">
        <f t="shared" si="230"/>
        <v>0</v>
      </c>
    </row>
    <row r="601" spans="2:26" ht="12.75">
      <c r="B601" s="18">
        <f>B511*10</f>
        <v>820000</v>
      </c>
      <c r="C601" s="19">
        <v>0.348</v>
      </c>
      <c r="E601" s="18">
        <f>E511*10</f>
        <v>820000</v>
      </c>
      <c r="F601" s="19">
        <v>0.125</v>
      </c>
      <c r="H601">
        <f t="shared" si="231"/>
        <v>0</v>
      </c>
      <c r="I601">
        <f t="shared" si="231"/>
        <v>0</v>
      </c>
      <c r="J601">
        <f t="shared" si="234"/>
        <v>0</v>
      </c>
      <c r="K601">
        <f t="shared" si="235"/>
        <v>0</v>
      </c>
      <c r="L601">
        <f t="shared" si="236"/>
        <v>0</v>
      </c>
      <c r="M601">
        <f t="shared" si="237"/>
        <v>0</v>
      </c>
      <c r="N601">
        <f t="shared" si="238"/>
        <v>0</v>
      </c>
      <c r="O601">
        <f t="shared" si="239"/>
        <v>0</v>
      </c>
      <c r="P601">
        <f t="shared" si="240"/>
        <v>0</v>
      </c>
      <c r="R601">
        <f t="shared" si="240"/>
        <v>0</v>
      </c>
      <c r="S601">
        <f t="shared" si="223"/>
        <v>0</v>
      </c>
      <c r="T601">
        <f t="shared" si="224"/>
        <v>0</v>
      </c>
      <c r="U601">
        <f t="shared" si="225"/>
        <v>0</v>
      </c>
      <c r="V601">
        <f t="shared" si="226"/>
        <v>0</v>
      </c>
      <c r="W601">
        <f t="shared" si="227"/>
        <v>0</v>
      </c>
      <c r="X601">
        <f t="shared" si="228"/>
        <v>0</v>
      </c>
      <c r="Y601">
        <f t="shared" si="229"/>
        <v>0</v>
      </c>
      <c r="Z601">
        <f t="shared" si="230"/>
        <v>0</v>
      </c>
    </row>
    <row r="602" spans="2:26" ht="12.75">
      <c r="B602" s="18">
        <f aca="true" t="shared" si="241" ref="B602:B618">B601+10000</f>
        <v>830000</v>
      </c>
      <c r="C602" s="19">
        <f>C619+((C601-C619)/18)*17</f>
        <v>0.34877777777777774</v>
      </c>
      <c r="E602" s="18">
        <f aca="true" t="shared" si="242" ref="E602:E618">E601+10000</f>
        <v>830000</v>
      </c>
      <c r="F602" s="19">
        <f>F619+((F601-F619)/18)*17</f>
        <v>0.12644444444444444</v>
      </c>
      <c r="H602">
        <f t="shared" si="231"/>
        <v>0</v>
      </c>
      <c r="I602">
        <f t="shared" si="231"/>
        <v>0</v>
      </c>
      <c r="J602">
        <f t="shared" si="234"/>
        <v>0</v>
      </c>
      <c r="K602">
        <f t="shared" si="235"/>
        <v>0</v>
      </c>
      <c r="L602">
        <f t="shared" si="236"/>
        <v>0</v>
      </c>
      <c r="M602">
        <f t="shared" si="237"/>
        <v>0</v>
      </c>
      <c r="N602">
        <f t="shared" si="238"/>
        <v>0</v>
      </c>
      <c r="O602">
        <f t="shared" si="239"/>
        <v>0</v>
      </c>
      <c r="P602">
        <f t="shared" si="240"/>
        <v>0</v>
      </c>
      <c r="R602">
        <f t="shared" si="240"/>
        <v>0</v>
      </c>
      <c r="S602">
        <f t="shared" si="223"/>
        <v>0</v>
      </c>
      <c r="T602">
        <f t="shared" si="224"/>
        <v>0</v>
      </c>
      <c r="U602">
        <f t="shared" si="225"/>
        <v>0</v>
      </c>
      <c r="V602">
        <f t="shared" si="226"/>
        <v>0</v>
      </c>
      <c r="W602">
        <f t="shared" si="227"/>
        <v>0</v>
      </c>
      <c r="X602">
        <f t="shared" si="228"/>
        <v>0</v>
      </c>
      <c r="Y602">
        <f t="shared" si="229"/>
        <v>0</v>
      </c>
      <c r="Z602">
        <f t="shared" si="230"/>
        <v>0</v>
      </c>
    </row>
    <row r="603" spans="2:26" ht="12.75">
      <c r="B603" s="18">
        <f t="shared" si="241"/>
        <v>840000</v>
      </c>
      <c r="C603" s="19">
        <f>C619+((C601-C619)/18)*16</f>
        <v>0.3495555555555555</v>
      </c>
      <c r="E603" s="18">
        <f t="shared" si="242"/>
        <v>840000</v>
      </c>
      <c r="F603" s="19">
        <f>F619+((F601-F619)/18)*16</f>
        <v>0.12788888888888889</v>
      </c>
      <c r="H603">
        <f t="shared" si="231"/>
        <v>0</v>
      </c>
      <c r="I603">
        <f t="shared" si="231"/>
        <v>0</v>
      </c>
      <c r="J603">
        <f t="shared" si="234"/>
        <v>0</v>
      </c>
      <c r="K603">
        <f t="shared" si="235"/>
        <v>0</v>
      </c>
      <c r="L603">
        <f t="shared" si="236"/>
        <v>0</v>
      </c>
      <c r="M603">
        <f t="shared" si="237"/>
        <v>0</v>
      </c>
      <c r="N603">
        <f t="shared" si="238"/>
        <v>0</v>
      </c>
      <c r="O603">
        <f t="shared" si="239"/>
        <v>0</v>
      </c>
      <c r="P603">
        <f t="shared" si="240"/>
        <v>0</v>
      </c>
      <c r="R603">
        <f t="shared" si="240"/>
        <v>0</v>
      </c>
      <c r="S603">
        <f t="shared" si="223"/>
        <v>0</v>
      </c>
      <c r="T603">
        <f t="shared" si="224"/>
        <v>0</v>
      </c>
      <c r="U603">
        <f t="shared" si="225"/>
        <v>0</v>
      </c>
      <c r="V603">
        <f t="shared" si="226"/>
        <v>0</v>
      </c>
      <c r="W603">
        <f t="shared" si="227"/>
        <v>0</v>
      </c>
      <c r="X603">
        <f t="shared" si="228"/>
        <v>0</v>
      </c>
      <c r="Y603">
        <f t="shared" si="229"/>
        <v>0</v>
      </c>
      <c r="Z603">
        <f t="shared" si="230"/>
        <v>0</v>
      </c>
    </row>
    <row r="604" spans="2:26" ht="12.75">
      <c r="B604" s="18">
        <f t="shared" si="241"/>
        <v>850000</v>
      </c>
      <c r="C604" s="19">
        <f>C619+((C601-C619)/18)*15</f>
        <v>0.35033333333333333</v>
      </c>
      <c r="E604" s="18">
        <f t="shared" si="242"/>
        <v>850000</v>
      </c>
      <c r="F604" s="19">
        <f>F619+((F601-F619)/18)*15</f>
        <v>0.12933333333333333</v>
      </c>
      <c r="H604">
        <f t="shared" si="231"/>
        <v>0</v>
      </c>
      <c r="I604">
        <f t="shared" si="231"/>
        <v>0</v>
      </c>
      <c r="J604">
        <f t="shared" si="234"/>
        <v>0</v>
      </c>
      <c r="K604">
        <f t="shared" si="235"/>
        <v>0</v>
      </c>
      <c r="L604">
        <f t="shared" si="236"/>
        <v>0</v>
      </c>
      <c r="M604">
        <f t="shared" si="237"/>
        <v>0</v>
      </c>
      <c r="N604">
        <f t="shared" si="238"/>
        <v>0</v>
      </c>
      <c r="O604">
        <f t="shared" si="239"/>
        <v>0</v>
      </c>
      <c r="P604">
        <f t="shared" si="240"/>
        <v>0</v>
      </c>
      <c r="R604">
        <f t="shared" si="240"/>
        <v>0</v>
      </c>
      <c r="S604">
        <f t="shared" si="223"/>
        <v>0</v>
      </c>
      <c r="T604">
        <f t="shared" si="224"/>
        <v>0</v>
      </c>
      <c r="U604">
        <f t="shared" si="225"/>
        <v>0</v>
      </c>
      <c r="V604">
        <f t="shared" si="226"/>
        <v>0</v>
      </c>
      <c r="W604">
        <f t="shared" si="227"/>
        <v>0</v>
      </c>
      <c r="X604">
        <f t="shared" si="228"/>
        <v>0</v>
      </c>
      <c r="Y604">
        <f t="shared" si="229"/>
        <v>0</v>
      </c>
      <c r="Z604">
        <f t="shared" si="230"/>
        <v>0</v>
      </c>
    </row>
    <row r="605" spans="2:26" ht="12.75">
      <c r="B605" s="18">
        <f t="shared" si="241"/>
        <v>860000</v>
      </c>
      <c r="C605" s="19">
        <f>C619+((C601-C619)/18)*14</f>
        <v>0.3511111111111111</v>
      </c>
      <c r="E605" s="18">
        <f t="shared" si="242"/>
        <v>860000</v>
      </c>
      <c r="F605" s="19">
        <f>F619+((F601-F619)/18)*14</f>
        <v>0.13077777777777777</v>
      </c>
      <c r="H605">
        <f t="shared" si="231"/>
        <v>0</v>
      </c>
      <c r="I605">
        <f t="shared" si="231"/>
        <v>0</v>
      </c>
      <c r="J605">
        <f t="shared" si="234"/>
        <v>0</v>
      </c>
      <c r="K605">
        <f t="shared" si="235"/>
        <v>0</v>
      </c>
      <c r="L605">
        <f t="shared" si="236"/>
        <v>0</v>
      </c>
      <c r="M605">
        <f t="shared" si="237"/>
        <v>0</v>
      </c>
      <c r="N605">
        <f t="shared" si="238"/>
        <v>0</v>
      </c>
      <c r="O605">
        <f t="shared" si="239"/>
        <v>0</v>
      </c>
      <c r="P605">
        <f t="shared" si="240"/>
        <v>0</v>
      </c>
      <c r="R605">
        <f t="shared" si="240"/>
        <v>0</v>
      </c>
      <c r="S605">
        <f t="shared" si="223"/>
        <v>0</v>
      </c>
      <c r="T605">
        <f t="shared" si="224"/>
        <v>0</v>
      </c>
      <c r="U605">
        <f t="shared" si="225"/>
        <v>0</v>
      </c>
      <c r="V605">
        <f t="shared" si="226"/>
        <v>0</v>
      </c>
      <c r="W605">
        <f t="shared" si="227"/>
        <v>0</v>
      </c>
      <c r="X605">
        <f t="shared" si="228"/>
        <v>0</v>
      </c>
      <c r="Y605">
        <f t="shared" si="229"/>
        <v>0</v>
      </c>
      <c r="Z605">
        <f t="shared" si="230"/>
        <v>0</v>
      </c>
    </row>
    <row r="606" spans="2:26" ht="12.75">
      <c r="B606" s="18">
        <f t="shared" si="241"/>
        <v>870000</v>
      </c>
      <c r="C606" s="19">
        <f>C619+((C601-C619)/18)*13</f>
        <v>0.35188888888888886</v>
      </c>
      <c r="E606" s="18">
        <f t="shared" si="242"/>
        <v>870000</v>
      </c>
      <c r="F606" s="19">
        <f>F619+((F601-F619)/18)*13</f>
        <v>0.1322222222222222</v>
      </c>
      <c r="H606">
        <f t="shared" si="231"/>
        <v>0</v>
      </c>
      <c r="I606">
        <f t="shared" si="231"/>
        <v>0</v>
      </c>
      <c r="J606">
        <f t="shared" si="234"/>
        <v>0</v>
      </c>
      <c r="K606">
        <f t="shared" si="235"/>
        <v>0</v>
      </c>
      <c r="L606">
        <f t="shared" si="236"/>
        <v>0</v>
      </c>
      <c r="M606">
        <f t="shared" si="237"/>
        <v>0</v>
      </c>
      <c r="N606">
        <f t="shared" si="238"/>
        <v>0</v>
      </c>
      <c r="O606">
        <f t="shared" si="239"/>
        <v>0</v>
      </c>
      <c r="P606">
        <f t="shared" si="240"/>
        <v>0</v>
      </c>
      <c r="R606">
        <f t="shared" si="240"/>
        <v>0</v>
      </c>
      <c r="S606">
        <f t="shared" si="223"/>
        <v>0</v>
      </c>
      <c r="T606">
        <f t="shared" si="224"/>
        <v>0</v>
      </c>
      <c r="U606">
        <f t="shared" si="225"/>
        <v>0</v>
      </c>
      <c r="V606">
        <f t="shared" si="226"/>
        <v>0</v>
      </c>
      <c r="W606">
        <f t="shared" si="227"/>
        <v>0</v>
      </c>
      <c r="X606">
        <f t="shared" si="228"/>
        <v>0</v>
      </c>
      <c r="Y606">
        <f t="shared" si="229"/>
        <v>0</v>
      </c>
      <c r="Z606">
        <f t="shared" si="230"/>
        <v>0</v>
      </c>
    </row>
    <row r="607" spans="2:26" ht="12.75">
      <c r="B607" s="18">
        <f t="shared" si="241"/>
        <v>880000</v>
      </c>
      <c r="C607" s="19">
        <f>C619+((C601-C619)/18)*12</f>
        <v>0.35266666666666663</v>
      </c>
      <c r="E607" s="18">
        <f t="shared" si="242"/>
        <v>880000</v>
      </c>
      <c r="F607" s="19">
        <f>F619+((F601-F619)/18)*12</f>
        <v>0.13366666666666666</v>
      </c>
      <c r="H607">
        <f t="shared" si="231"/>
        <v>0</v>
      </c>
      <c r="I607">
        <f t="shared" si="231"/>
        <v>0</v>
      </c>
      <c r="J607">
        <f t="shared" si="234"/>
        <v>0</v>
      </c>
      <c r="K607">
        <f t="shared" si="235"/>
        <v>0</v>
      </c>
      <c r="L607">
        <f t="shared" si="236"/>
        <v>0</v>
      </c>
      <c r="M607">
        <f t="shared" si="237"/>
        <v>0</v>
      </c>
      <c r="N607">
        <f t="shared" si="238"/>
        <v>0</v>
      </c>
      <c r="O607">
        <f t="shared" si="239"/>
        <v>0</v>
      </c>
      <c r="P607">
        <f t="shared" si="240"/>
        <v>0</v>
      </c>
      <c r="R607">
        <f t="shared" si="240"/>
        <v>0</v>
      </c>
      <c r="S607">
        <f t="shared" si="223"/>
        <v>0</v>
      </c>
      <c r="T607">
        <f t="shared" si="224"/>
        <v>0</v>
      </c>
      <c r="U607">
        <f t="shared" si="225"/>
        <v>0</v>
      </c>
      <c r="V607">
        <f t="shared" si="226"/>
        <v>0</v>
      </c>
      <c r="W607">
        <f t="shared" si="227"/>
        <v>0</v>
      </c>
      <c r="X607">
        <f t="shared" si="228"/>
        <v>0</v>
      </c>
      <c r="Y607">
        <f t="shared" si="229"/>
        <v>0</v>
      </c>
      <c r="Z607">
        <f t="shared" si="230"/>
        <v>0</v>
      </c>
    </row>
    <row r="608" spans="2:26" ht="12.75">
      <c r="B608" s="18">
        <f t="shared" si="241"/>
        <v>890000</v>
      </c>
      <c r="C608" s="19">
        <f>C619+((C601-C619)/18)*11</f>
        <v>0.35344444444444445</v>
      </c>
      <c r="E608" s="18">
        <f t="shared" si="242"/>
        <v>890000</v>
      </c>
      <c r="F608" s="19">
        <f>F619+((F601-F619)/18)*11</f>
        <v>0.1351111111111111</v>
      </c>
      <c r="H608">
        <f t="shared" si="231"/>
        <v>0</v>
      </c>
      <c r="I608">
        <f t="shared" si="231"/>
        <v>0</v>
      </c>
      <c r="J608">
        <f t="shared" si="234"/>
        <v>0</v>
      </c>
      <c r="K608">
        <f t="shared" si="235"/>
        <v>0</v>
      </c>
      <c r="L608">
        <f t="shared" si="236"/>
        <v>0</v>
      </c>
      <c r="M608">
        <f t="shared" si="237"/>
        <v>0</v>
      </c>
      <c r="N608">
        <f t="shared" si="238"/>
        <v>0</v>
      </c>
      <c r="O608">
        <f t="shared" si="239"/>
        <v>0</v>
      </c>
      <c r="P608">
        <f t="shared" si="240"/>
        <v>0</v>
      </c>
      <c r="R608">
        <f t="shared" si="240"/>
        <v>0</v>
      </c>
      <c r="S608">
        <f t="shared" si="223"/>
        <v>0</v>
      </c>
      <c r="T608">
        <f t="shared" si="224"/>
        <v>0</v>
      </c>
      <c r="U608">
        <f t="shared" si="225"/>
        <v>0</v>
      </c>
      <c r="V608">
        <f t="shared" si="226"/>
        <v>0</v>
      </c>
      <c r="W608">
        <f t="shared" si="227"/>
        <v>0</v>
      </c>
      <c r="X608">
        <f t="shared" si="228"/>
        <v>0</v>
      </c>
      <c r="Y608">
        <f t="shared" si="229"/>
        <v>0</v>
      </c>
      <c r="Z608">
        <f t="shared" si="230"/>
        <v>0</v>
      </c>
    </row>
    <row r="609" spans="2:26" ht="12.75">
      <c r="B609" s="18">
        <f t="shared" si="241"/>
        <v>900000</v>
      </c>
      <c r="C609" s="19">
        <f>C619+((C601-C619)/18)*10</f>
        <v>0.3542222222222222</v>
      </c>
      <c r="E609" s="18">
        <f t="shared" si="242"/>
        <v>900000</v>
      </c>
      <c r="F609" s="19">
        <f>F619+((F601-F619)/18)*10</f>
        <v>0.13655555555555554</v>
      </c>
      <c r="H609">
        <f t="shared" si="231"/>
        <v>0</v>
      </c>
      <c r="I609">
        <f t="shared" si="231"/>
        <v>0</v>
      </c>
      <c r="J609">
        <f t="shared" si="234"/>
        <v>0</v>
      </c>
      <c r="K609">
        <f t="shared" si="235"/>
        <v>0</v>
      </c>
      <c r="L609">
        <f t="shared" si="236"/>
        <v>0</v>
      </c>
      <c r="M609">
        <f t="shared" si="237"/>
        <v>0</v>
      </c>
      <c r="N609">
        <f t="shared" si="238"/>
        <v>0</v>
      </c>
      <c r="O609">
        <f t="shared" si="239"/>
        <v>0</v>
      </c>
      <c r="P609">
        <f t="shared" si="240"/>
        <v>0</v>
      </c>
      <c r="R609">
        <f t="shared" si="240"/>
        <v>0</v>
      </c>
      <c r="S609">
        <f t="shared" si="223"/>
        <v>0</v>
      </c>
      <c r="T609">
        <f t="shared" si="224"/>
        <v>0</v>
      </c>
      <c r="U609">
        <f t="shared" si="225"/>
        <v>0</v>
      </c>
      <c r="V609">
        <f t="shared" si="226"/>
        <v>0</v>
      </c>
      <c r="W609">
        <f t="shared" si="227"/>
        <v>0</v>
      </c>
      <c r="X609">
        <f t="shared" si="228"/>
        <v>0</v>
      </c>
      <c r="Y609">
        <f t="shared" si="229"/>
        <v>0</v>
      </c>
      <c r="Z609">
        <f t="shared" si="230"/>
        <v>0</v>
      </c>
    </row>
    <row r="610" spans="2:26" ht="12.75">
      <c r="B610" s="18">
        <f t="shared" si="241"/>
        <v>910000</v>
      </c>
      <c r="C610" s="19">
        <f>C619+((C601-C619)/18)*9</f>
        <v>0.355</v>
      </c>
      <c r="E610" s="18">
        <f t="shared" si="242"/>
        <v>910000</v>
      </c>
      <c r="F610" s="19">
        <f>F619+((F601-F619)/18)*9</f>
        <v>0.138</v>
      </c>
      <c r="H610">
        <f t="shared" si="231"/>
        <v>0</v>
      </c>
      <c r="I610">
        <f t="shared" si="231"/>
        <v>0</v>
      </c>
      <c r="J610">
        <f t="shared" si="234"/>
        <v>0</v>
      </c>
      <c r="K610">
        <f t="shared" si="235"/>
        <v>0</v>
      </c>
      <c r="L610">
        <f t="shared" si="236"/>
        <v>0</v>
      </c>
      <c r="M610">
        <f t="shared" si="237"/>
        <v>0</v>
      </c>
      <c r="N610">
        <f t="shared" si="238"/>
        <v>0</v>
      </c>
      <c r="O610">
        <f t="shared" si="239"/>
        <v>0</v>
      </c>
      <c r="P610">
        <f t="shared" si="240"/>
        <v>0</v>
      </c>
      <c r="R610">
        <f t="shared" si="240"/>
        <v>0</v>
      </c>
      <c r="S610">
        <f t="shared" si="223"/>
        <v>0</v>
      </c>
      <c r="T610">
        <f t="shared" si="224"/>
        <v>0</v>
      </c>
      <c r="U610">
        <f t="shared" si="225"/>
        <v>0</v>
      </c>
      <c r="V610">
        <f t="shared" si="226"/>
        <v>0</v>
      </c>
      <c r="W610">
        <f t="shared" si="227"/>
        <v>0</v>
      </c>
      <c r="X610">
        <f t="shared" si="228"/>
        <v>0</v>
      </c>
      <c r="Y610">
        <f t="shared" si="229"/>
        <v>0</v>
      </c>
      <c r="Z610">
        <f t="shared" si="230"/>
        <v>0</v>
      </c>
    </row>
    <row r="611" spans="2:26" ht="12.75">
      <c r="B611" s="18">
        <f t="shared" si="241"/>
        <v>920000</v>
      </c>
      <c r="C611" s="19">
        <f>C619+((C601-C619)/18)*8</f>
        <v>0.35577777777777775</v>
      </c>
      <c r="E611" s="18">
        <f t="shared" si="242"/>
        <v>920000</v>
      </c>
      <c r="F611" s="19">
        <f>F619+((F601-F619)/18)*8</f>
        <v>0.13944444444444445</v>
      </c>
      <c r="H611">
        <f t="shared" si="231"/>
        <v>0</v>
      </c>
      <c r="I611">
        <f t="shared" si="231"/>
        <v>0</v>
      </c>
      <c r="J611">
        <f t="shared" si="234"/>
        <v>0</v>
      </c>
      <c r="K611">
        <f t="shared" si="235"/>
        <v>0</v>
      </c>
      <c r="L611">
        <f t="shared" si="236"/>
        <v>0</v>
      </c>
      <c r="M611">
        <f t="shared" si="237"/>
        <v>0</v>
      </c>
      <c r="N611">
        <f t="shared" si="238"/>
        <v>0</v>
      </c>
      <c r="O611">
        <f t="shared" si="239"/>
        <v>0</v>
      </c>
      <c r="P611">
        <f t="shared" si="240"/>
        <v>0</v>
      </c>
      <c r="R611">
        <f t="shared" si="240"/>
        <v>0</v>
      </c>
      <c r="S611">
        <f t="shared" si="223"/>
        <v>0</v>
      </c>
      <c r="T611">
        <f t="shared" si="224"/>
        <v>0</v>
      </c>
      <c r="U611">
        <f t="shared" si="225"/>
        <v>0</v>
      </c>
      <c r="V611">
        <f t="shared" si="226"/>
        <v>0</v>
      </c>
      <c r="W611">
        <f t="shared" si="227"/>
        <v>0</v>
      </c>
      <c r="X611">
        <f t="shared" si="228"/>
        <v>0</v>
      </c>
      <c r="Y611">
        <f t="shared" si="229"/>
        <v>0</v>
      </c>
      <c r="Z611">
        <f t="shared" si="230"/>
        <v>0</v>
      </c>
    </row>
    <row r="612" spans="2:26" ht="12.75">
      <c r="B612" s="18">
        <f t="shared" si="241"/>
        <v>930000</v>
      </c>
      <c r="C612" s="19">
        <f>C619+((C601-C619)/18)*7</f>
        <v>0.3565555555555555</v>
      </c>
      <c r="E612" s="18">
        <f t="shared" si="242"/>
        <v>930000</v>
      </c>
      <c r="F612" s="19">
        <f>F619+((F601-F619)/18)*7</f>
        <v>0.1408888888888889</v>
      </c>
      <c r="H612">
        <f t="shared" si="231"/>
        <v>0</v>
      </c>
      <c r="I612">
        <f t="shared" si="231"/>
        <v>0</v>
      </c>
      <c r="J612">
        <f t="shared" si="234"/>
        <v>0</v>
      </c>
      <c r="K612">
        <f t="shared" si="235"/>
        <v>0</v>
      </c>
      <c r="L612">
        <f t="shared" si="236"/>
        <v>0</v>
      </c>
      <c r="M612">
        <f t="shared" si="237"/>
        <v>0</v>
      </c>
      <c r="N612">
        <f t="shared" si="238"/>
        <v>0</v>
      </c>
      <c r="O612">
        <f t="shared" si="239"/>
        <v>0</v>
      </c>
      <c r="P612">
        <f t="shared" si="240"/>
        <v>0</v>
      </c>
      <c r="R612">
        <f t="shared" si="240"/>
        <v>0</v>
      </c>
      <c r="S612">
        <f t="shared" si="223"/>
        <v>0</v>
      </c>
      <c r="T612">
        <f t="shared" si="224"/>
        <v>0</v>
      </c>
      <c r="U612">
        <f t="shared" si="225"/>
        <v>0</v>
      </c>
      <c r="V612">
        <f t="shared" si="226"/>
        <v>0</v>
      </c>
      <c r="W612">
        <f t="shared" si="227"/>
        <v>0</v>
      </c>
      <c r="X612">
        <f t="shared" si="228"/>
        <v>0</v>
      </c>
      <c r="Y612">
        <f t="shared" si="229"/>
        <v>0</v>
      </c>
      <c r="Z612">
        <f t="shared" si="230"/>
        <v>0</v>
      </c>
    </row>
    <row r="613" spans="2:26" ht="12.75">
      <c r="B613" s="18">
        <f t="shared" si="241"/>
        <v>940000</v>
      </c>
      <c r="C613" s="19">
        <f>C619+((C601-C619)/18)*6</f>
        <v>0.35733333333333334</v>
      </c>
      <c r="E613" s="18">
        <f t="shared" si="242"/>
        <v>940000</v>
      </c>
      <c r="F613" s="19">
        <f>F619+((F601-F619)/18)*6</f>
        <v>0.14233333333333334</v>
      </c>
      <c r="H613">
        <f t="shared" si="231"/>
        <v>0</v>
      </c>
      <c r="I613">
        <f t="shared" si="231"/>
        <v>0</v>
      </c>
      <c r="J613">
        <f t="shared" si="234"/>
        <v>0</v>
      </c>
      <c r="K613">
        <f t="shared" si="235"/>
        <v>0</v>
      </c>
      <c r="L613">
        <f t="shared" si="236"/>
        <v>0</v>
      </c>
      <c r="M613">
        <f t="shared" si="237"/>
        <v>0</v>
      </c>
      <c r="N613">
        <f t="shared" si="238"/>
        <v>0</v>
      </c>
      <c r="O613">
        <f t="shared" si="239"/>
        <v>0</v>
      </c>
      <c r="P613">
        <f t="shared" si="240"/>
        <v>0</v>
      </c>
      <c r="R613">
        <f t="shared" si="240"/>
        <v>0</v>
      </c>
      <c r="S613">
        <f t="shared" si="223"/>
        <v>0</v>
      </c>
      <c r="T613">
        <f t="shared" si="224"/>
        <v>0</v>
      </c>
      <c r="U613">
        <f t="shared" si="225"/>
        <v>0</v>
      </c>
      <c r="V613">
        <f t="shared" si="226"/>
        <v>0</v>
      </c>
      <c r="W613">
        <f t="shared" si="227"/>
        <v>0</v>
      </c>
      <c r="X613">
        <f t="shared" si="228"/>
        <v>0</v>
      </c>
      <c r="Y613">
        <f t="shared" si="229"/>
        <v>0</v>
      </c>
      <c r="Z613">
        <f t="shared" si="230"/>
        <v>0</v>
      </c>
    </row>
    <row r="614" spans="2:26" ht="12.75">
      <c r="B614" s="18">
        <f t="shared" si="241"/>
        <v>950000</v>
      </c>
      <c r="C614" s="19">
        <f>C619+((C601-C619)/18)*5</f>
        <v>0.3581111111111111</v>
      </c>
      <c r="E614" s="18">
        <f t="shared" si="242"/>
        <v>950000</v>
      </c>
      <c r="F614" s="19">
        <f>F619+((F601-F619)/18)*5</f>
        <v>0.14377777777777778</v>
      </c>
      <c r="H614">
        <f t="shared" si="231"/>
        <v>0</v>
      </c>
      <c r="I614">
        <f t="shared" si="231"/>
        <v>0</v>
      </c>
      <c r="J614">
        <f t="shared" si="234"/>
        <v>0</v>
      </c>
      <c r="K614">
        <f t="shared" si="235"/>
        <v>0</v>
      </c>
      <c r="L614">
        <f t="shared" si="236"/>
        <v>0</v>
      </c>
      <c r="M614">
        <f t="shared" si="237"/>
        <v>0</v>
      </c>
      <c r="N614">
        <f t="shared" si="238"/>
        <v>0</v>
      </c>
      <c r="O614">
        <f t="shared" si="239"/>
        <v>0</v>
      </c>
      <c r="P614">
        <f t="shared" si="240"/>
        <v>0</v>
      </c>
      <c r="R614">
        <f t="shared" si="240"/>
        <v>0</v>
      </c>
      <c r="S614">
        <f t="shared" si="223"/>
        <v>0</v>
      </c>
      <c r="T614">
        <f t="shared" si="224"/>
        <v>0</v>
      </c>
      <c r="U614">
        <f t="shared" si="225"/>
        <v>0</v>
      </c>
      <c r="V614">
        <f t="shared" si="226"/>
        <v>0</v>
      </c>
      <c r="W614">
        <f t="shared" si="227"/>
        <v>0</v>
      </c>
      <c r="X614">
        <f t="shared" si="228"/>
        <v>0</v>
      </c>
      <c r="Y614">
        <f t="shared" si="229"/>
        <v>0</v>
      </c>
      <c r="Z614">
        <f t="shared" si="230"/>
        <v>0</v>
      </c>
    </row>
    <row r="615" spans="2:26" ht="12.75">
      <c r="B615" s="18">
        <f t="shared" si="241"/>
        <v>960000</v>
      </c>
      <c r="C615" s="19">
        <f>C619+((C601-C619)/18)*4</f>
        <v>0.35888888888888887</v>
      </c>
      <c r="E615" s="18">
        <f t="shared" si="242"/>
        <v>960000</v>
      </c>
      <c r="F615" s="19">
        <f>F619+((F601-F619)/18)*4</f>
        <v>0.14522222222222222</v>
      </c>
      <c r="H615">
        <f t="shared" si="231"/>
        <v>0</v>
      </c>
      <c r="I615">
        <f t="shared" si="231"/>
        <v>0</v>
      </c>
      <c r="J615">
        <f t="shared" si="234"/>
        <v>0</v>
      </c>
      <c r="K615">
        <f t="shared" si="235"/>
        <v>0</v>
      </c>
      <c r="L615">
        <f t="shared" si="236"/>
        <v>0</v>
      </c>
      <c r="M615">
        <f t="shared" si="237"/>
        <v>0</v>
      </c>
      <c r="N615">
        <f t="shared" si="238"/>
        <v>0</v>
      </c>
      <c r="O615">
        <f t="shared" si="239"/>
        <v>0</v>
      </c>
      <c r="P615">
        <f t="shared" si="240"/>
        <v>0</v>
      </c>
      <c r="R615">
        <f t="shared" si="240"/>
        <v>0</v>
      </c>
      <c r="S615">
        <f t="shared" si="223"/>
        <v>0</v>
      </c>
      <c r="T615">
        <f t="shared" si="224"/>
        <v>0</v>
      </c>
      <c r="U615">
        <f t="shared" si="225"/>
        <v>0</v>
      </c>
      <c r="V615">
        <f t="shared" si="226"/>
        <v>0</v>
      </c>
      <c r="W615">
        <f t="shared" si="227"/>
        <v>0</v>
      </c>
      <c r="X615">
        <f t="shared" si="228"/>
        <v>0</v>
      </c>
      <c r="Y615">
        <f t="shared" si="229"/>
        <v>0</v>
      </c>
      <c r="Z615">
        <f t="shared" si="230"/>
        <v>0</v>
      </c>
    </row>
    <row r="616" spans="2:26" ht="12.75">
      <c r="B616" s="18">
        <f t="shared" si="241"/>
        <v>970000</v>
      </c>
      <c r="C616" s="19">
        <f>C619+((C601-C619)/18)*3</f>
        <v>0.35966666666666663</v>
      </c>
      <c r="E616" s="18">
        <f t="shared" si="242"/>
        <v>970000</v>
      </c>
      <c r="F616" s="19">
        <f>F619+((F601-F619)/18)*3</f>
        <v>0.14666666666666667</v>
      </c>
      <c r="H616">
        <f t="shared" si="231"/>
        <v>0</v>
      </c>
      <c r="I616">
        <f t="shared" si="231"/>
        <v>0</v>
      </c>
      <c r="J616">
        <f t="shared" si="234"/>
        <v>0</v>
      </c>
      <c r="K616">
        <f t="shared" si="235"/>
        <v>0</v>
      </c>
      <c r="L616">
        <f t="shared" si="236"/>
        <v>0</v>
      </c>
      <c r="M616">
        <f t="shared" si="237"/>
        <v>0</v>
      </c>
      <c r="N616">
        <f t="shared" si="238"/>
        <v>0</v>
      </c>
      <c r="O616">
        <f t="shared" si="239"/>
        <v>0</v>
      </c>
      <c r="P616">
        <f t="shared" si="240"/>
        <v>0</v>
      </c>
      <c r="R616">
        <f t="shared" si="240"/>
        <v>0</v>
      </c>
      <c r="S616">
        <f t="shared" si="223"/>
        <v>0</v>
      </c>
      <c r="T616">
        <f t="shared" si="224"/>
        <v>0</v>
      </c>
      <c r="U616">
        <f t="shared" si="225"/>
        <v>0</v>
      </c>
      <c r="V616">
        <f t="shared" si="226"/>
        <v>0</v>
      </c>
      <c r="W616">
        <f t="shared" si="227"/>
        <v>0</v>
      </c>
      <c r="X616">
        <f t="shared" si="228"/>
        <v>0</v>
      </c>
      <c r="Y616">
        <f t="shared" si="229"/>
        <v>0</v>
      </c>
      <c r="Z616">
        <f t="shared" si="230"/>
        <v>0</v>
      </c>
    </row>
    <row r="617" spans="2:26" ht="12.75">
      <c r="B617" s="18">
        <f t="shared" si="241"/>
        <v>980000</v>
      </c>
      <c r="C617" s="19">
        <f>C619+((C601-C619)/18)*2</f>
        <v>0.36044444444444446</v>
      </c>
      <c r="E617" s="18">
        <f t="shared" si="242"/>
        <v>980000</v>
      </c>
      <c r="F617" s="19">
        <f>F619+((F601-F619)/18)*2</f>
        <v>0.1481111111111111</v>
      </c>
      <c r="H617">
        <f t="shared" si="231"/>
        <v>0</v>
      </c>
      <c r="I617">
        <f t="shared" si="231"/>
        <v>0</v>
      </c>
      <c r="J617">
        <f t="shared" si="234"/>
        <v>0</v>
      </c>
      <c r="K617">
        <f t="shared" si="235"/>
        <v>0</v>
      </c>
      <c r="L617">
        <f t="shared" si="236"/>
        <v>0</v>
      </c>
      <c r="M617">
        <f t="shared" si="237"/>
        <v>0</v>
      </c>
      <c r="N617">
        <f t="shared" si="238"/>
        <v>0</v>
      </c>
      <c r="O617">
        <f t="shared" si="239"/>
        <v>0</v>
      </c>
      <c r="P617">
        <f t="shared" si="240"/>
        <v>0</v>
      </c>
      <c r="R617">
        <f t="shared" si="240"/>
        <v>0</v>
      </c>
      <c r="S617">
        <f t="shared" si="223"/>
        <v>0</v>
      </c>
      <c r="T617">
        <f t="shared" si="224"/>
        <v>0</v>
      </c>
      <c r="U617">
        <f t="shared" si="225"/>
        <v>0</v>
      </c>
      <c r="V617">
        <f t="shared" si="226"/>
        <v>0</v>
      </c>
      <c r="W617">
        <f t="shared" si="227"/>
        <v>0</v>
      </c>
      <c r="X617">
        <f t="shared" si="228"/>
        <v>0</v>
      </c>
      <c r="Y617">
        <f t="shared" si="229"/>
        <v>0</v>
      </c>
      <c r="Z617">
        <f t="shared" si="230"/>
        <v>0</v>
      </c>
    </row>
    <row r="618" spans="2:26" ht="12.75">
      <c r="B618" s="18">
        <f t="shared" si="241"/>
        <v>990000</v>
      </c>
      <c r="C618" s="19">
        <f>C619+((C601-C619)/18)*1</f>
        <v>0.3612222222222222</v>
      </c>
      <c r="E618" s="18">
        <f t="shared" si="242"/>
        <v>990000</v>
      </c>
      <c r="F618" s="19">
        <f>F619+((F601-F619)/18)*1</f>
        <v>0.14955555555555555</v>
      </c>
      <c r="H618">
        <f t="shared" si="231"/>
        <v>0</v>
      </c>
      <c r="I618">
        <f t="shared" si="231"/>
        <v>0</v>
      </c>
      <c r="J618">
        <f t="shared" si="234"/>
        <v>0</v>
      </c>
      <c r="K618">
        <f t="shared" si="235"/>
        <v>0</v>
      </c>
      <c r="L618">
        <f t="shared" si="236"/>
        <v>0</v>
      </c>
      <c r="M618">
        <f t="shared" si="237"/>
        <v>0</v>
      </c>
      <c r="N618">
        <f t="shared" si="238"/>
        <v>0</v>
      </c>
      <c r="O618">
        <f t="shared" si="239"/>
        <v>0</v>
      </c>
      <c r="P618">
        <f t="shared" si="240"/>
        <v>0</v>
      </c>
      <c r="R618">
        <f t="shared" si="240"/>
        <v>0</v>
      </c>
      <c r="S618">
        <f t="shared" si="223"/>
        <v>0</v>
      </c>
      <c r="T618">
        <f t="shared" si="224"/>
        <v>0</v>
      </c>
      <c r="U618">
        <f t="shared" si="225"/>
        <v>0</v>
      </c>
      <c r="V618">
        <f t="shared" si="226"/>
        <v>0</v>
      </c>
      <c r="W618">
        <f t="shared" si="227"/>
        <v>0</v>
      </c>
      <c r="X618">
        <f t="shared" si="228"/>
        <v>0</v>
      </c>
      <c r="Y618">
        <f t="shared" si="229"/>
        <v>0</v>
      </c>
      <c r="Z618">
        <f t="shared" si="230"/>
        <v>0</v>
      </c>
    </row>
    <row r="619" spans="2:26" ht="12.75">
      <c r="B619" s="18">
        <f>B529*10</f>
        <v>1000000</v>
      </c>
      <c r="C619" s="19">
        <v>0.362</v>
      </c>
      <c r="E619" s="18">
        <f>E529*10</f>
        <v>1000000</v>
      </c>
      <c r="F619" s="19">
        <v>0.151</v>
      </c>
      <c r="H619">
        <f t="shared" si="231"/>
        <v>0</v>
      </c>
      <c r="I619">
        <f t="shared" si="231"/>
        <v>0</v>
      </c>
      <c r="J619">
        <f t="shared" si="234"/>
        <v>0</v>
      </c>
      <c r="K619">
        <f t="shared" si="235"/>
        <v>0</v>
      </c>
      <c r="L619">
        <f t="shared" si="236"/>
        <v>0</v>
      </c>
      <c r="M619">
        <f t="shared" si="237"/>
        <v>0</v>
      </c>
      <c r="N619">
        <f t="shared" si="238"/>
        <v>0</v>
      </c>
      <c r="O619">
        <f t="shared" si="239"/>
        <v>0</v>
      </c>
      <c r="P619">
        <f t="shared" si="240"/>
        <v>0</v>
      </c>
      <c r="R619">
        <f t="shared" si="240"/>
        <v>0</v>
      </c>
      <c r="S619">
        <f t="shared" si="223"/>
        <v>0</v>
      </c>
      <c r="T619">
        <f t="shared" si="224"/>
        <v>0</v>
      </c>
      <c r="U619">
        <f t="shared" si="225"/>
        <v>0</v>
      </c>
      <c r="V619">
        <f t="shared" si="226"/>
        <v>0</v>
      </c>
      <c r="W619">
        <f t="shared" si="227"/>
        <v>0</v>
      </c>
      <c r="X619">
        <f t="shared" si="228"/>
        <v>0</v>
      </c>
      <c r="Y619">
        <f t="shared" si="229"/>
        <v>0</v>
      </c>
      <c r="Z619">
        <f t="shared" si="230"/>
        <v>0</v>
      </c>
    </row>
    <row r="620" spans="2:26" ht="12.75">
      <c r="B620" s="18">
        <f aca="true" t="shared" si="243" ref="B620:B636">B619+100000</f>
        <v>1100000</v>
      </c>
      <c r="C620" s="19">
        <f>C637+((C619-C637)/18)*17</f>
        <v>0.3645555555555555</v>
      </c>
      <c r="E620" s="18">
        <f aca="true" t="shared" si="244" ref="E620:E636">E619+100000</f>
        <v>1100000</v>
      </c>
      <c r="F620" s="19">
        <f>F637+((F619-F637)/18)*17</f>
        <v>0.15488888888888888</v>
      </c>
      <c r="H620">
        <f t="shared" si="231"/>
        <v>0</v>
      </c>
      <c r="I620">
        <f t="shared" si="231"/>
        <v>0</v>
      </c>
      <c r="J620">
        <f t="shared" si="234"/>
        <v>0</v>
      </c>
      <c r="K620">
        <f t="shared" si="235"/>
        <v>0</v>
      </c>
      <c r="L620">
        <f t="shared" si="236"/>
        <v>0</v>
      </c>
      <c r="M620">
        <f t="shared" si="237"/>
        <v>0</v>
      </c>
      <c r="N620">
        <f t="shared" si="238"/>
        <v>0</v>
      </c>
      <c r="O620">
        <f t="shared" si="239"/>
        <v>0</v>
      </c>
      <c r="P620">
        <f t="shared" si="240"/>
        <v>0</v>
      </c>
      <c r="R620">
        <f t="shared" si="240"/>
        <v>0</v>
      </c>
      <c r="S620">
        <f t="shared" si="223"/>
        <v>0</v>
      </c>
      <c r="T620">
        <f t="shared" si="224"/>
        <v>0</v>
      </c>
      <c r="U620">
        <f t="shared" si="225"/>
        <v>0</v>
      </c>
      <c r="V620">
        <f t="shared" si="226"/>
        <v>0</v>
      </c>
      <c r="W620">
        <f t="shared" si="227"/>
        <v>0</v>
      </c>
      <c r="X620">
        <f t="shared" si="228"/>
        <v>0</v>
      </c>
      <c r="Y620">
        <f t="shared" si="229"/>
        <v>0</v>
      </c>
      <c r="Z620">
        <f t="shared" si="230"/>
        <v>0</v>
      </c>
    </row>
    <row r="621" spans="2:26" ht="12.75">
      <c r="B621" s="18">
        <f t="shared" si="243"/>
        <v>1200000</v>
      </c>
      <c r="C621" s="19">
        <f>C637+((C619-C637)/18)*16</f>
        <v>0.3671111111111111</v>
      </c>
      <c r="E621" s="18">
        <f t="shared" si="244"/>
        <v>1200000</v>
      </c>
      <c r="F621" s="19">
        <f>F637+((F619-F637)/18)*16</f>
        <v>0.15877777777777777</v>
      </c>
      <c r="H621">
        <f t="shared" si="231"/>
        <v>0</v>
      </c>
      <c r="I621">
        <f t="shared" si="231"/>
        <v>0</v>
      </c>
      <c r="J621">
        <f t="shared" si="234"/>
        <v>0</v>
      </c>
      <c r="K621">
        <f t="shared" si="235"/>
        <v>0</v>
      </c>
      <c r="L621">
        <f t="shared" si="236"/>
        <v>0</v>
      </c>
      <c r="M621">
        <f t="shared" si="237"/>
        <v>0</v>
      </c>
      <c r="N621">
        <f t="shared" si="238"/>
        <v>0</v>
      </c>
      <c r="O621">
        <f t="shared" si="239"/>
        <v>0</v>
      </c>
      <c r="P621">
        <f t="shared" si="240"/>
        <v>0</v>
      </c>
      <c r="R621">
        <f t="shared" si="240"/>
        <v>0</v>
      </c>
      <c r="S621">
        <f t="shared" si="223"/>
        <v>0</v>
      </c>
      <c r="T621">
        <f t="shared" si="224"/>
        <v>0</v>
      </c>
      <c r="U621">
        <f t="shared" si="225"/>
        <v>0</v>
      </c>
      <c r="V621">
        <f t="shared" si="226"/>
        <v>0</v>
      </c>
      <c r="W621">
        <f t="shared" si="227"/>
        <v>0</v>
      </c>
      <c r="X621">
        <f t="shared" si="228"/>
        <v>0</v>
      </c>
      <c r="Y621">
        <f t="shared" si="229"/>
        <v>0</v>
      </c>
      <c r="Z621">
        <f t="shared" si="230"/>
        <v>0</v>
      </c>
    </row>
    <row r="622" spans="2:26" ht="12.75">
      <c r="B622" s="18">
        <f t="shared" si="243"/>
        <v>1300000</v>
      </c>
      <c r="C622" s="19">
        <f>C637+((C619-C637)/18)*15</f>
        <v>0.36966666666666664</v>
      </c>
      <c r="E622" s="18">
        <f t="shared" si="244"/>
        <v>1300000</v>
      </c>
      <c r="F622" s="19">
        <f>F637+((F619-F637)/18)*15</f>
        <v>0.16266666666666665</v>
      </c>
      <c r="H622">
        <f t="shared" si="231"/>
        <v>0</v>
      </c>
      <c r="I622">
        <f t="shared" si="231"/>
        <v>0</v>
      </c>
      <c r="J622">
        <f t="shared" si="234"/>
        <v>0</v>
      </c>
      <c r="K622">
        <f t="shared" si="235"/>
        <v>0</v>
      </c>
      <c r="L622">
        <f t="shared" si="236"/>
        <v>0</v>
      </c>
      <c r="M622">
        <f t="shared" si="237"/>
        <v>0</v>
      </c>
      <c r="N622">
        <f t="shared" si="238"/>
        <v>0</v>
      </c>
      <c r="O622">
        <f t="shared" si="239"/>
        <v>0</v>
      </c>
      <c r="P622">
        <f t="shared" si="240"/>
        <v>0</v>
      </c>
      <c r="R622">
        <f t="shared" si="240"/>
        <v>0</v>
      </c>
      <c r="S622">
        <f t="shared" si="223"/>
        <v>0</v>
      </c>
      <c r="T622">
        <f t="shared" si="224"/>
        <v>0</v>
      </c>
      <c r="U622">
        <f t="shared" si="225"/>
        <v>0</v>
      </c>
      <c r="V622">
        <f t="shared" si="226"/>
        <v>0</v>
      </c>
      <c r="W622">
        <f t="shared" si="227"/>
        <v>0</v>
      </c>
      <c r="X622">
        <f t="shared" si="228"/>
        <v>0</v>
      </c>
      <c r="Y622">
        <f t="shared" si="229"/>
        <v>0</v>
      </c>
      <c r="Z622">
        <f t="shared" si="230"/>
        <v>0</v>
      </c>
    </row>
    <row r="623" spans="2:26" ht="12.75">
      <c r="B623" s="18">
        <f t="shared" si="243"/>
        <v>1400000</v>
      </c>
      <c r="C623" s="19">
        <f>C637+((C619-C637)/18)*14</f>
        <v>0.37222222222222223</v>
      </c>
      <c r="E623" s="18">
        <f t="shared" si="244"/>
        <v>1400000</v>
      </c>
      <c r="F623" s="19">
        <f>F637+((F619-F637)/18)*14</f>
        <v>0.16655555555555557</v>
      </c>
      <c r="H623">
        <f t="shared" si="231"/>
        <v>0</v>
      </c>
      <c r="I623">
        <f t="shared" si="231"/>
        <v>0</v>
      </c>
      <c r="J623">
        <f t="shared" si="234"/>
        <v>0</v>
      </c>
      <c r="K623">
        <f t="shared" si="235"/>
        <v>0</v>
      </c>
      <c r="L623">
        <f t="shared" si="236"/>
        <v>0</v>
      </c>
      <c r="M623">
        <f t="shared" si="237"/>
        <v>0</v>
      </c>
      <c r="N623">
        <f t="shared" si="238"/>
        <v>0</v>
      </c>
      <c r="O623">
        <f t="shared" si="239"/>
        <v>0</v>
      </c>
      <c r="P623">
        <f t="shared" si="240"/>
        <v>0</v>
      </c>
      <c r="R623">
        <f t="shared" si="240"/>
        <v>0</v>
      </c>
      <c r="S623">
        <f t="shared" si="223"/>
        <v>0</v>
      </c>
      <c r="T623">
        <f t="shared" si="224"/>
        <v>0</v>
      </c>
      <c r="U623">
        <f t="shared" si="225"/>
        <v>0</v>
      </c>
      <c r="V623">
        <f t="shared" si="226"/>
        <v>0</v>
      </c>
      <c r="W623">
        <f t="shared" si="227"/>
        <v>0</v>
      </c>
      <c r="X623">
        <f t="shared" si="228"/>
        <v>0</v>
      </c>
      <c r="Y623">
        <f t="shared" si="229"/>
        <v>0</v>
      </c>
      <c r="Z623">
        <f t="shared" si="230"/>
        <v>0</v>
      </c>
    </row>
    <row r="624" spans="2:26" ht="12.75">
      <c r="B624" s="18">
        <f t="shared" si="243"/>
        <v>1500000</v>
      </c>
      <c r="C624" s="19">
        <f>C637+((C619-C637)/18)*13</f>
        <v>0.37477777777777777</v>
      </c>
      <c r="E624" s="18">
        <f t="shared" si="244"/>
        <v>1500000</v>
      </c>
      <c r="F624" s="19">
        <f>F637+((F619-F637)/18)*13</f>
        <v>0.17044444444444445</v>
      </c>
      <c r="H624">
        <f t="shared" si="231"/>
        <v>0</v>
      </c>
      <c r="I624">
        <f t="shared" si="231"/>
        <v>0</v>
      </c>
      <c r="J624">
        <f t="shared" si="234"/>
        <v>0</v>
      </c>
      <c r="K624">
        <f t="shared" si="235"/>
        <v>0</v>
      </c>
      <c r="L624">
        <f t="shared" si="236"/>
        <v>0</v>
      </c>
      <c r="M624">
        <f t="shared" si="237"/>
        <v>0</v>
      </c>
      <c r="N624">
        <f t="shared" si="238"/>
        <v>0</v>
      </c>
      <c r="O624">
        <f t="shared" si="239"/>
        <v>0</v>
      </c>
      <c r="P624">
        <f t="shared" si="240"/>
        <v>0</v>
      </c>
      <c r="R624">
        <f t="shared" si="240"/>
        <v>0</v>
      </c>
      <c r="S624">
        <f t="shared" si="223"/>
        <v>0</v>
      </c>
      <c r="T624">
        <f t="shared" si="224"/>
        <v>0</v>
      </c>
      <c r="U624">
        <f t="shared" si="225"/>
        <v>0</v>
      </c>
      <c r="V624">
        <f t="shared" si="226"/>
        <v>0</v>
      </c>
      <c r="W624">
        <f t="shared" si="227"/>
        <v>0</v>
      </c>
      <c r="X624">
        <f t="shared" si="228"/>
        <v>0</v>
      </c>
      <c r="Y624">
        <f t="shared" si="229"/>
        <v>0</v>
      </c>
      <c r="Z624">
        <f t="shared" si="230"/>
        <v>0</v>
      </c>
    </row>
    <row r="625" spans="2:26" ht="12.75">
      <c r="B625" s="18">
        <f t="shared" si="243"/>
        <v>1600000</v>
      </c>
      <c r="C625" s="19">
        <f>C637+((C619-C637)/18)*12</f>
        <v>0.3773333333333333</v>
      </c>
      <c r="E625" s="18">
        <f t="shared" si="244"/>
        <v>1600000</v>
      </c>
      <c r="F625" s="19">
        <f>F637+((F619-F637)/18)*12</f>
        <v>0.17433333333333334</v>
      </c>
      <c r="H625">
        <f t="shared" si="231"/>
        <v>0</v>
      </c>
      <c r="I625">
        <f t="shared" si="231"/>
        <v>0</v>
      </c>
      <c r="J625">
        <f t="shared" si="234"/>
        <v>0</v>
      </c>
      <c r="K625">
        <f t="shared" si="235"/>
        <v>0</v>
      </c>
      <c r="L625">
        <f t="shared" si="236"/>
        <v>0</v>
      </c>
      <c r="M625">
        <f t="shared" si="237"/>
        <v>0</v>
      </c>
      <c r="N625">
        <f t="shared" si="238"/>
        <v>0</v>
      </c>
      <c r="O625">
        <f t="shared" si="239"/>
        <v>0</v>
      </c>
      <c r="P625">
        <f t="shared" si="240"/>
        <v>0</v>
      </c>
      <c r="R625">
        <f t="shared" si="240"/>
        <v>0</v>
      </c>
      <c r="S625">
        <f t="shared" si="223"/>
        <v>0</v>
      </c>
      <c r="T625">
        <f t="shared" si="224"/>
        <v>0</v>
      </c>
      <c r="U625">
        <f t="shared" si="225"/>
        <v>0</v>
      </c>
      <c r="V625">
        <f t="shared" si="226"/>
        <v>0</v>
      </c>
      <c r="W625">
        <f t="shared" si="227"/>
        <v>0</v>
      </c>
      <c r="X625">
        <f t="shared" si="228"/>
        <v>0</v>
      </c>
      <c r="Y625">
        <f t="shared" si="229"/>
        <v>0</v>
      </c>
      <c r="Z625">
        <f t="shared" si="230"/>
        <v>0</v>
      </c>
    </row>
    <row r="626" spans="2:26" ht="12.75">
      <c r="B626" s="18">
        <f t="shared" si="243"/>
        <v>1700000</v>
      </c>
      <c r="C626" s="19">
        <f>C637+((C619-C637)/18)*11</f>
        <v>0.3798888888888889</v>
      </c>
      <c r="E626" s="18">
        <f t="shared" si="244"/>
        <v>1700000</v>
      </c>
      <c r="F626" s="19">
        <f>F637+((F619-F637)/18)*11</f>
        <v>0.17822222222222223</v>
      </c>
      <c r="H626">
        <f t="shared" si="231"/>
        <v>0</v>
      </c>
      <c r="I626">
        <f t="shared" si="231"/>
        <v>0</v>
      </c>
      <c r="J626">
        <f t="shared" si="234"/>
        <v>0</v>
      </c>
      <c r="K626">
        <f t="shared" si="235"/>
        <v>0</v>
      </c>
      <c r="L626">
        <f t="shared" si="236"/>
        <v>0</v>
      </c>
      <c r="M626">
        <f t="shared" si="237"/>
        <v>0</v>
      </c>
      <c r="N626">
        <f t="shared" si="238"/>
        <v>0</v>
      </c>
      <c r="O626">
        <f t="shared" si="239"/>
        <v>0</v>
      </c>
      <c r="P626">
        <f t="shared" si="240"/>
        <v>0</v>
      </c>
      <c r="R626">
        <f t="shared" si="240"/>
        <v>0</v>
      </c>
      <c r="S626">
        <f t="shared" si="223"/>
        <v>0</v>
      </c>
      <c r="T626">
        <f t="shared" si="224"/>
        <v>0</v>
      </c>
      <c r="U626">
        <f t="shared" si="225"/>
        <v>0</v>
      </c>
      <c r="V626">
        <f t="shared" si="226"/>
        <v>0</v>
      </c>
      <c r="W626">
        <f t="shared" si="227"/>
        <v>0</v>
      </c>
      <c r="X626">
        <f t="shared" si="228"/>
        <v>0</v>
      </c>
      <c r="Y626">
        <f t="shared" si="229"/>
        <v>0</v>
      </c>
      <c r="Z626">
        <f t="shared" si="230"/>
        <v>0</v>
      </c>
    </row>
    <row r="627" spans="2:26" ht="12.75">
      <c r="B627" s="18">
        <f t="shared" si="243"/>
        <v>1800000</v>
      </c>
      <c r="C627" s="19">
        <f>C637+((C619-C637)/18)*10</f>
        <v>0.3824444444444444</v>
      </c>
      <c r="E627" s="18">
        <f t="shared" si="244"/>
        <v>1800000</v>
      </c>
      <c r="F627" s="19">
        <f>F637+((F619-F637)/18)*10</f>
        <v>0.1821111111111111</v>
      </c>
      <c r="H627">
        <f t="shared" si="231"/>
        <v>0</v>
      </c>
      <c r="I627">
        <f t="shared" si="231"/>
        <v>0</v>
      </c>
      <c r="J627">
        <f t="shared" si="234"/>
        <v>0</v>
      </c>
      <c r="K627">
        <f t="shared" si="235"/>
        <v>0</v>
      </c>
      <c r="L627">
        <f t="shared" si="236"/>
        <v>0</v>
      </c>
      <c r="M627">
        <f t="shared" si="237"/>
        <v>0</v>
      </c>
      <c r="N627">
        <f t="shared" si="238"/>
        <v>0</v>
      </c>
      <c r="O627">
        <f t="shared" si="239"/>
        <v>0</v>
      </c>
      <c r="P627">
        <f t="shared" si="240"/>
        <v>0</v>
      </c>
      <c r="R627">
        <f t="shared" si="240"/>
        <v>0</v>
      </c>
      <c r="S627">
        <f t="shared" si="223"/>
        <v>0</v>
      </c>
      <c r="T627">
        <f t="shared" si="224"/>
        <v>0</v>
      </c>
      <c r="U627">
        <f t="shared" si="225"/>
        <v>0</v>
      </c>
      <c r="V627">
        <f t="shared" si="226"/>
        <v>0</v>
      </c>
      <c r="W627">
        <f t="shared" si="227"/>
        <v>0</v>
      </c>
      <c r="X627">
        <f t="shared" si="228"/>
        <v>0</v>
      </c>
      <c r="Y627">
        <f t="shared" si="229"/>
        <v>0</v>
      </c>
      <c r="Z627">
        <f t="shared" si="230"/>
        <v>0</v>
      </c>
    </row>
    <row r="628" spans="2:26" ht="12.75">
      <c r="B628" s="18">
        <f t="shared" si="243"/>
        <v>1900000</v>
      </c>
      <c r="C628" s="19">
        <f>C637+((C619-C637)/18)*9</f>
        <v>0.385</v>
      </c>
      <c r="E628" s="18">
        <f t="shared" si="244"/>
        <v>1900000</v>
      </c>
      <c r="F628" s="19">
        <f>F637+((F619-F637)/18)*9</f>
        <v>0.186</v>
      </c>
      <c r="H628">
        <f t="shared" si="231"/>
        <v>0</v>
      </c>
      <c r="I628">
        <f t="shared" si="231"/>
        <v>0</v>
      </c>
      <c r="J628">
        <f t="shared" si="234"/>
        <v>0</v>
      </c>
      <c r="K628">
        <f t="shared" si="235"/>
        <v>0</v>
      </c>
      <c r="L628">
        <f t="shared" si="236"/>
        <v>0</v>
      </c>
      <c r="M628">
        <f t="shared" si="237"/>
        <v>0</v>
      </c>
      <c r="N628">
        <f t="shared" si="238"/>
        <v>0</v>
      </c>
      <c r="O628">
        <f t="shared" si="239"/>
        <v>0</v>
      </c>
      <c r="P628">
        <f t="shared" si="240"/>
        <v>0</v>
      </c>
      <c r="R628">
        <f t="shared" si="240"/>
        <v>0</v>
      </c>
      <c r="S628">
        <f t="shared" si="223"/>
        <v>0</v>
      </c>
      <c r="T628">
        <f t="shared" si="224"/>
        <v>0</v>
      </c>
      <c r="U628">
        <f t="shared" si="225"/>
        <v>0</v>
      </c>
      <c r="V628">
        <f t="shared" si="226"/>
        <v>0</v>
      </c>
      <c r="W628">
        <f t="shared" si="227"/>
        <v>0</v>
      </c>
      <c r="X628">
        <f t="shared" si="228"/>
        <v>0</v>
      </c>
      <c r="Y628">
        <f t="shared" si="229"/>
        <v>0</v>
      </c>
      <c r="Z628">
        <f t="shared" si="230"/>
        <v>0</v>
      </c>
    </row>
    <row r="629" spans="2:26" ht="12.75">
      <c r="B629" s="18">
        <f t="shared" si="243"/>
        <v>2000000</v>
      </c>
      <c r="C629" s="19">
        <f>C637+((C619-C637)/18)*8</f>
        <v>0.38755555555555554</v>
      </c>
      <c r="E629" s="18">
        <f t="shared" si="244"/>
        <v>2000000</v>
      </c>
      <c r="F629" s="19">
        <f>F637+((F619-F637)/18)*8</f>
        <v>0.18988888888888888</v>
      </c>
      <c r="H629">
        <f t="shared" si="231"/>
        <v>0</v>
      </c>
      <c r="I629">
        <f t="shared" si="231"/>
        <v>0</v>
      </c>
      <c r="J629">
        <f t="shared" si="234"/>
        <v>0</v>
      </c>
      <c r="K629">
        <f t="shared" si="235"/>
        <v>0</v>
      </c>
      <c r="L629">
        <f t="shared" si="236"/>
        <v>0</v>
      </c>
      <c r="M629">
        <f t="shared" si="237"/>
        <v>0</v>
      </c>
      <c r="N629">
        <f t="shared" si="238"/>
        <v>0</v>
      </c>
      <c r="O629">
        <f t="shared" si="239"/>
        <v>0</v>
      </c>
      <c r="P629">
        <f t="shared" si="240"/>
        <v>0</v>
      </c>
      <c r="R629">
        <f t="shared" si="240"/>
        <v>0</v>
      </c>
      <c r="S629">
        <f t="shared" si="223"/>
        <v>0</v>
      </c>
      <c r="T629">
        <f t="shared" si="224"/>
        <v>0</v>
      </c>
      <c r="U629">
        <f t="shared" si="225"/>
        <v>0</v>
      </c>
      <c r="V629">
        <f t="shared" si="226"/>
        <v>0</v>
      </c>
      <c r="W629">
        <f t="shared" si="227"/>
        <v>0</v>
      </c>
      <c r="X629">
        <f t="shared" si="228"/>
        <v>0</v>
      </c>
      <c r="Y629">
        <f t="shared" si="229"/>
        <v>0</v>
      </c>
      <c r="Z629">
        <f t="shared" si="230"/>
        <v>0</v>
      </c>
    </row>
    <row r="630" spans="2:26" ht="12.75">
      <c r="B630" s="18">
        <f t="shared" si="243"/>
        <v>2100000</v>
      </c>
      <c r="C630" s="19">
        <f>C637+((C619-C637)/18)*7</f>
        <v>0.3901111111111111</v>
      </c>
      <c r="E630" s="18">
        <f t="shared" si="244"/>
        <v>2100000</v>
      </c>
      <c r="F630" s="19">
        <f>F637+((F619-F637)/18)*7</f>
        <v>0.19377777777777777</v>
      </c>
      <c r="H630">
        <f t="shared" si="231"/>
        <v>0</v>
      </c>
      <c r="I630">
        <f t="shared" si="231"/>
        <v>0</v>
      </c>
      <c r="J630">
        <f t="shared" si="234"/>
        <v>0</v>
      </c>
      <c r="K630">
        <f t="shared" si="235"/>
        <v>0</v>
      </c>
      <c r="L630">
        <f t="shared" si="236"/>
        <v>0</v>
      </c>
      <c r="M630">
        <f t="shared" si="237"/>
        <v>0</v>
      </c>
      <c r="N630">
        <f t="shared" si="238"/>
        <v>0</v>
      </c>
      <c r="O630">
        <f t="shared" si="239"/>
        <v>0</v>
      </c>
      <c r="P630">
        <f t="shared" si="240"/>
        <v>0</v>
      </c>
      <c r="R630">
        <f t="shared" si="240"/>
        <v>0</v>
      </c>
      <c r="S630">
        <f t="shared" si="223"/>
        <v>0</v>
      </c>
      <c r="T630">
        <f t="shared" si="224"/>
        <v>0</v>
      </c>
      <c r="U630">
        <f t="shared" si="225"/>
        <v>0</v>
      </c>
      <c r="V630">
        <f t="shared" si="226"/>
        <v>0</v>
      </c>
      <c r="W630">
        <f t="shared" si="227"/>
        <v>0</v>
      </c>
      <c r="X630">
        <f t="shared" si="228"/>
        <v>0</v>
      </c>
      <c r="Y630">
        <f t="shared" si="229"/>
        <v>0</v>
      </c>
      <c r="Z630">
        <f t="shared" si="230"/>
        <v>0</v>
      </c>
    </row>
    <row r="631" spans="2:26" ht="12.75">
      <c r="B631" s="18">
        <f t="shared" si="243"/>
        <v>2200000</v>
      </c>
      <c r="C631" s="19">
        <f>C637+((C619-C637)/18)*6</f>
        <v>0.39266666666666666</v>
      </c>
      <c r="E631" s="18">
        <f t="shared" si="244"/>
        <v>2200000</v>
      </c>
      <c r="F631" s="19">
        <f>F637+((F619-F637)/18)*6</f>
        <v>0.19766666666666666</v>
      </c>
      <c r="H631">
        <f t="shared" si="231"/>
        <v>0</v>
      </c>
      <c r="I631">
        <f t="shared" si="231"/>
        <v>0</v>
      </c>
      <c r="J631">
        <f t="shared" si="234"/>
        <v>0</v>
      </c>
      <c r="K631">
        <f t="shared" si="235"/>
        <v>0</v>
      </c>
      <c r="L631">
        <f t="shared" si="236"/>
        <v>0</v>
      </c>
      <c r="M631">
        <f t="shared" si="237"/>
        <v>0</v>
      </c>
      <c r="N631">
        <f t="shared" si="238"/>
        <v>0</v>
      </c>
      <c r="O631">
        <f t="shared" si="239"/>
        <v>0</v>
      </c>
      <c r="P631">
        <f t="shared" si="240"/>
        <v>0</v>
      </c>
      <c r="R631">
        <f t="shared" si="240"/>
        <v>0</v>
      </c>
      <c r="S631">
        <f t="shared" si="223"/>
        <v>0</v>
      </c>
      <c r="T631">
        <f t="shared" si="224"/>
        <v>0</v>
      </c>
      <c r="U631">
        <f t="shared" si="225"/>
        <v>0</v>
      </c>
      <c r="V631">
        <f t="shared" si="226"/>
        <v>0</v>
      </c>
      <c r="W631">
        <f t="shared" si="227"/>
        <v>0</v>
      </c>
      <c r="X631">
        <f t="shared" si="228"/>
        <v>0</v>
      </c>
      <c r="Y631">
        <f t="shared" si="229"/>
        <v>0</v>
      </c>
      <c r="Z631">
        <f t="shared" si="230"/>
        <v>0</v>
      </c>
    </row>
    <row r="632" spans="2:26" ht="12.75">
      <c r="B632" s="18">
        <f t="shared" si="243"/>
        <v>2300000</v>
      </c>
      <c r="C632" s="19">
        <f>C637+((C619-C637)/18)*5</f>
        <v>0.3952222222222222</v>
      </c>
      <c r="E632" s="18">
        <f t="shared" si="244"/>
        <v>2300000</v>
      </c>
      <c r="F632" s="19">
        <f>F637+((F619-F637)/18)*5</f>
        <v>0.20155555555555554</v>
      </c>
      <c r="H632">
        <f t="shared" si="231"/>
        <v>0</v>
      </c>
      <c r="I632">
        <f t="shared" si="231"/>
        <v>0</v>
      </c>
      <c r="J632">
        <f t="shared" si="234"/>
        <v>0</v>
      </c>
      <c r="K632">
        <f t="shared" si="235"/>
        <v>0</v>
      </c>
      <c r="L632">
        <f t="shared" si="236"/>
        <v>0</v>
      </c>
      <c r="M632">
        <f t="shared" si="237"/>
        <v>0</v>
      </c>
      <c r="N632">
        <f t="shared" si="238"/>
        <v>0</v>
      </c>
      <c r="O632">
        <f t="shared" si="239"/>
        <v>0</v>
      </c>
      <c r="P632">
        <f t="shared" si="240"/>
        <v>0</v>
      </c>
      <c r="R632">
        <f t="shared" si="240"/>
        <v>0</v>
      </c>
      <c r="S632">
        <f t="shared" si="223"/>
        <v>0</v>
      </c>
      <c r="T632">
        <f t="shared" si="224"/>
        <v>0</v>
      </c>
      <c r="U632">
        <f t="shared" si="225"/>
        <v>0</v>
      </c>
      <c r="V632">
        <f t="shared" si="226"/>
        <v>0</v>
      </c>
      <c r="W632">
        <f t="shared" si="227"/>
        <v>0</v>
      </c>
      <c r="X632">
        <f t="shared" si="228"/>
        <v>0</v>
      </c>
      <c r="Y632">
        <f t="shared" si="229"/>
        <v>0</v>
      </c>
      <c r="Z632">
        <f t="shared" si="230"/>
        <v>0</v>
      </c>
    </row>
    <row r="633" spans="2:26" ht="12.75">
      <c r="B633" s="18">
        <f t="shared" si="243"/>
        <v>2400000</v>
      </c>
      <c r="C633" s="19">
        <f>C637+((C619-C637)/18)*4</f>
        <v>0.39777777777777773</v>
      </c>
      <c r="E633" s="18">
        <f t="shared" si="244"/>
        <v>2400000</v>
      </c>
      <c r="F633" s="19">
        <f>F637+((F619-F637)/18)*4</f>
        <v>0.20544444444444446</v>
      </c>
      <c r="H633">
        <f t="shared" si="231"/>
        <v>0</v>
      </c>
      <c r="I633">
        <f t="shared" si="231"/>
        <v>0</v>
      </c>
      <c r="J633">
        <f t="shared" si="234"/>
        <v>0</v>
      </c>
      <c r="K633">
        <f t="shared" si="235"/>
        <v>0</v>
      </c>
      <c r="L633">
        <f t="shared" si="236"/>
        <v>0</v>
      </c>
      <c r="M633">
        <f t="shared" si="237"/>
        <v>0</v>
      </c>
      <c r="N633">
        <f t="shared" si="238"/>
        <v>0</v>
      </c>
      <c r="O633">
        <f t="shared" si="239"/>
        <v>0</v>
      </c>
      <c r="P633">
        <f t="shared" si="240"/>
        <v>0</v>
      </c>
      <c r="R633">
        <f t="shared" si="240"/>
        <v>0</v>
      </c>
      <c r="S633">
        <f t="shared" si="223"/>
        <v>0</v>
      </c>
      <c r="T633">
        <f t="shared" si="224"/>
        <v>0</v>
      </c>
      <c r="U633">
        <f t="shared" si="225"/>
        <v>0</v>
      </c>
      <c r="V633">
        <f t="shared" si="226"/>
        <v>0</v>
      </c>
      <c r="W633">
        <f t="shared" si="227"/>
        <v>0</v>
      </c>
      <c r="X633">
        <f t="shared" si="228"/>
        <v>0</v>
      </c>
      <c r="Y633">
        <f t="shared" si="229"/>
        <v>0</v>
      </c>
      <c r="Z633">
        <f t="shared" si="230"/>
        <v>0</v>
      </c>
    </row>
    <row r="634" spans="2:26" ht="12.75">
      <c r="B634" s="18">
        <f t="shared" si="243"/>
        <v>2500000</v>
      </c>
      <c r="C634" s="19">
        <f>C637+((C619-C637)/18)*3</f>
        <v>0.4003333333333333</v>
      </c>
      <c r="E634" s="18">
        <f t="shared" si="244"/>
        <v>2500000</v>
      </c>
      <c r="F634" s="19">
        <f>F637+((F619-F637)/18)*3</f>
        <v>0.20933333333333334</v>
      </c>
      <c r="H634">
        <f t="shared" si="231"/>
        <v>0</v>
      </c>
      <c r="I634">
        <f t="shared" si="231"/>
        <v>0</v>
      </c>
      <c r="J634">
        <f t="shared" si="234"/>
        <v>0</v>
      </c>
      <c r="K634">
        <f t="shared" si="235"/>
        <v>0</v>
      </c>
      <c r="L634">
        <f t="shared" si="236"/>
        <v>0</v>
      </c>
      <c r="M634">
        <f t="shared" si="237"/>
        <v>0</v>
      </c>
      <c r="N634">
        <f t="shared" si="238"/>
        <v>0</v>
      </c>
      <c r="O634">
        <f t="shared" si="239"/>
        <v>0</v>
      </c>
      <c r="P634">
        <f t="shared" si="240"/>
        <v>0</v>
      </c>
      <c r="R634">
        <f t="shared" si="240"/>
        <v>0</v>
      </c>
      <c r="S634">
        <f t="shared" si="223"/>
        <v>0</v>
      </c>
      <c r="T634">
        <f t="shared" si="224"/>
        <v>0</v>
      </c>
      <c r="U634">
        <f t="shared" si="225"/>
        <v>0</v>
      </c>
      <c r="V634">
        <f t="shared" si="226"/>
        <v>0</v>
      </c>
      <c r="W634">
        <f t="shared" si="227"/>
        <v>0</v>
      </c>
      <c r="X634">
        <f t="shared" si="228"/>
        <v>0</v>
      </c>
      <c r="Y634">
        <f t="shared" si="229"/>
        <v>0</v>
      </c>
      <c r="Z634">
        <f t="shared" si="230"/>
        <v>0</v>
      </c>
    </row>
    <row r="635" spans="2:26" ht="12.75">
      <c r="B635" s="18">
        <f t="shared" si="243"/>
        <v>2600000</v>
      </c>
      <c r="C635" s="19">
        <f>C637+((C619-C637)/18)*2</f>
        <v>0.40288888888888885</v>
      </c>
      <c r="E635" s="18">
        <f t="shared" si="244"/>
        <v>2600000</v>
      </c>
      <c r="F635" s="19">
        <f>F637+((F619-F637)/18)*2</f>
        <v>0.21322222222222223</v>
      </c>
      <c r="H635">
        <f t="shared" si="231"/>
        <v>0</v>
      </c>
      <c r="I635">
        <f t="shared" si="231"/>
        <v>0</v>
      </c>
      <c r="J635">
        <f t="shared" si="234"/>
        <v>0</v>
      </c>
      <c r="K635">
        <f t="shared" si="235"/>
        <v>0</v>
      </c>
      <c r="L635">
        <f t="shared" si="236"/>
        <v>0</v>
      </c>
      <c r="M635">
        <f t="shared" si="237"/>
        <v>0</v>
      </c>
      <c r="N635">
        <f t="shared" si="238"/>
        <v>0</v>
      </c>
      <c r="O635">
        <f t="shared" si="239"/>
        <v>0</v>
      </c>
      <c r="P635">
        <f t="shared" si="240"/>
        <v>0</v>
      </c>
      <c r="R635">
        <f t="shared" si="240"/>
        <v>0</v>
      </c>
      <c r="S635">
        <f t="shared" si="223"/>
        <v>0</v>
      </c>
      <c r="T635">
        <f t="shared" si="224"/>
        <v>0</v>
      </c>
      <c r="U635">
        <f t="shared" si="225"/>
        <v>0</v>
      </c>
      <c r="V635">
        <f t="shared" si="226"/>
        <v>0</v>
      </c>
      <c r="W635">
        <f t="shared" si="227"/>
        <v>0</v>
      </c>
      <c r="X635">
        <f t="shared" si="228"/>
        <v>0</v>
      </c>
      <c r="Y635">
        <f t="shared" si="229"/>
        <v>0</v>
      </c>
      <c r="Z635">
        <f t="shared" si="230"/>
        <v>0</v>
      </c>
    </row>
    <row r="636" spans="2:26" ht="12.75">
      <c r="B636" s="18">
        <f t="shared" si="243"/>
        <v>2700000</v>
      </c>
      <c r="C636" s="19">
        <f>C637+((C619-C637)/18)*1</f>
        <v>0.40544444444444444</v>
      </c>
      <c r="E636" s="18">
        <f t="shared" si="244"/>
        <v>2700000</v>
      </c>
      <c r="F636" s="19">
        <f>F637+((F619-F637)/18)*1</f>
        <v>0.21711111111111112</v>
      </c>
      <c r="H636">
        <f t="shared" si="231"/>
        <v>0</v>
      </c>
      <c r="I636">
        <f t="shared" si="231"/>
        <v>0</v>
      </c>
      <c r="J636">
        <f t="shared" si="234"/>
        <v>0</v>
      </c>
      <c r="K636">
        <f t="shared" si="235"/>
        <v>0</v>
      </c>
      <c r="L636">
        <f t="shared" si="236"/>
        <v>0</v>
      </c>
      <c r="M636">
        <f t="shared" si="237"/>
        <v>0</v>
      </c>
      <c r="N636">
        <f t="shared" si="238"/>
        <v>0</v>
      </c>
      <c r="O636">
        <f t="shared" si="239"/>
        <v>0</v>
      </c>
      <c r="P636">
        <f t="shared" si="240"/>
        <v>0</v>
      </c>
      <c r="R636">
        <f t="shared" si="240"/>
        <v>0</v>
      </c>
      <c r="S636">
        <f t="shared" si="223"/>
        <v>0</v>
      </c>
      <c r="T636">
        <f t="shared" si="224"/>
        <v>0</v>
      </c>
      <c r="U636">
        <f t="shared" si="225"/>
        <v>0</v>
      </c>
      <c r="V636">
        <f t="shared" si="226"/>
        <v>0</v>
      </c>
      <c r="W636">
        <f t="shared" si="227"/>
        <v>0</v>
      </c>
      <c r="X636">
        <f t="shared" si="228"/>
        <v>0</v>
      </c>
      <c r="Y636">
        <f t="shared" si="229"/>
        <v>0</v>
      </c>
      <c r="Z636">
        <f t="shared" si="230"/>
        <v>0</v>
      </c>
    </row>
    <row r="637" spans="2:26" ht="12.75">
      <c r="B637" s="18">
        <f>B547*10</f>
        <v>2800000.0000000005</v>
      </c>
      <c r="C637" s="19">
        <v>0.408</v>
      </c>
      <c r="E637" s="18">
        <f>E547*10</f>
        <v>2800000.0000000005</v>
      </c>
      <c r="F637" s="19">
        <v>0.221</v>
      </c>
      <c r="H637">
        <f t="shared" si="231"/>
        <v>0</v>
      </c>
      <c r="I637">
        <f t="shared" si="231"/>
        <v>0</v>
      </c>
      <c r="J637">
        <f t="shared" si="234"/>
        <v>0</v>
      </c>
      <c r="K637">
        <f t="shared" si="235"/>
        <v>0</v>
      </c>
      <c r="L637">
        <f t="shared" si="236"/>
        <v>0</v>
      </c>
      <c r="M637">
        <f t="shared" si="237"/>
        <v>0</v>
      </c>
      <c r="N637">
        <f t="shared" si="238"/>
        <v>0</v>
      </c>
      <c r="O637">
        <f t="shared" si="239"/>
        <v>0</v>
      </c>
      <c r="P637">
        <f t="shared" si="240"/>
        <v>0</v>
      </c>
      <c r="R637">
        <f t="shared" si="240"/>
        <v>0</v>
      </c>
      <c r="S637">
        <f t="shared" si="223"/>
        <v>0</v>
      </c>
      <c r="T637">
        <f t="shared" si="224"/>
        <v>0</v>
      </c>
      <c r="U637">
        <f t="shared" si="225"/>
        <v>0</v>
      </c>
      <c r="V637">
        <f t="shared" si="226"/>
        <v>0</v>
      </c>
      <c r="W637">
        <f t="shared" si="227"/>
        <v>0</v>
      </c>
      <c r="X637">
        <f t="shared" si="228"/>
        <v>0</v>
      </c>
      <c r="Y637">
        <f t="shared" si="229"/>
        <v>0</v>
      </c>
      <c r="Z637">
        <f t="shared" si="230"/>
        <v>0</v>
      </c>
    </row>
    <row r="638" spans="2:26" ht="12.75">
      <c r="B638" s="18">
        <f aca="true" t="shared" si="245" ref="B638:B654">B637+100000</f>
        <v>2900000.0000000005</v>
      </c>
      <c r="C638" s="19">
        <f>C655+((C637-C655)/18)*17</f>
        <v>0.4126666666666666</v>
      </c>
      <c r="E638" s="18">
        <f aca="true" t="shared" si="246" ref="E638:E654">E637+100000</f>
        <v>2900000.0000000005</v>
      </c>
      <c r="F638" s="19">
        <f>F655+((F637-F655)/18)*17</f>
        <v>0.22305555555555556</v>
      </c>
      <c r="H638">
        <f t="shared" si="231"/>
        <v>0</v>
      </c>
      <c r="I638">
        <f t="shared" si="231"/>
        <v>0</v>
      </c>
      <c r="J638">
        <f t="shared" si="234"/>
        <v>0</v>
      </c>
      <c r="K638">
        <f t="shared" si="235"/>
        <v>0</v>
      </c>
      <c r="L638">
        <f t="shared" si="236"/>
        <v>0</v>
      </c>
      <c r="M638">
        <f t="shared" si="237"/>
        <v>0</v>
      </c>
      <c r="N638">
        <f t="shared" si="238"/>
        <v>0</v>
      </c>
      <c r="O638">
        <f t="shared" si="239"/>
        <v>0</v>
      </c>
      <c r="P638">
        <f t="shared" si="240"/>
        <v>0</v>
      </c>
      <c r="R638">
        <f t="shared" si="240"/>
        <v>0</v>
      </c>
      <c r="S638">
        <f t="shared" si="223"/>
        <v>0</v>
      </c>
      <c r="T638">
        <f t="shared" si="224"/>
        <v>0</v>
      </c>
      <c r="U638">
        <f t="shared" si="225"/>
        <v>0</v>
      </c>
      <c r="V638">
        <f t="shared" si="226"/>
        <v>0</v>
      </c>
      <c r="W638">
        <f t="shared" si="227"/>
        <v>0</v>
      </c>
      <c r="X638">
        <f t="shared" si="228"/>
        <v>0</v>
      </c>
      <c r="Y638">
        <f t="shared" si="229"/>
        <v>0</v>
      </c>
      <c r="Z638">
        <f t="shared" si="230"/>
        <v>0</v>
      </c>
    </row>
    <row r="639" spans="2:26" ht="12.75">
      <c r="B639" s="18">
        <f t="shared" si="245"/>
        <v>3000000.0000000005</v>
      </c>
      <c r="C639" s="19">
        <f>C655+((C637-C655)/18)*16</f>
        <v>0.41733333333333333</v>
      </c>
      <c r="E639" s="18">
        <f t="shared" si="246"/>
        <v>3000000.0000000005</v>
      </c>
      <c r="F639" s="19">
        <f>F655+((F637-F655)/18)*16</f>
        <v>0.22511111111111112</v>
      </c>
      <c r="H639">
        <f t="shared" si="231"/>
        <v>0</v>
      </c>
      <c r="I639">
        <f t="shared" si="231"/>
        <v>0</v>
      </c>
      <c r="J639">
        <f t="shared" si="234"/>
        <v>0</v>
      </c>
      <c r="K639">
        <f t="shared" si="235"/>
        <v>0</v>
      </c>
      <c r="L639">
        <f t="shared" si="236"/>
        <v>0</v>
      </c>
      <c r="M639">
        <f t="shared" si="237"/>
        <v>0</v>
      </c>
      <c r="N639">
        <f t="shared" si="238"/>
        <v>0</v>
      </c>
      <c r="O639">
        <f t="shared" si="239"/>
        <v>0</v>
      </c>
      <c r="P639">
        <f t="shared" si="240"/>
        <v>0</v>
      </c>
      <c r="R639">
        <f t="shared" si="240"/>
        <v>0</v>
      </c>
      <c r="S639">
        <f t="shared" si="223"/>
        <v>0</v>
      </c>
      <c r="T639">
        <f t="shared" si="224"/>
        <v>0</v>
      </c>
      <c r="U639">
        <f t="shared" si="225"/>
        <v>0</v>
      </c>
      <c r="V639">
        <f t="shared" si="226"/>
        <v>0</v>
      </c>
      <c r="W639">
        <f t="shared" si="227"/>
        <v>0</v>
      </c>
      <c r="X639">
        <f t="shared" si="228"/>
        <v>0</v>
      </c>
      <c r="Y639">
        <f t="shared" si="229"/>
        <v>0</v>
      </c>
      <c r="Z639">
        <f t="shared" si="230"/>
        <v>0</v>
      </c>
    </row>
    <row r="640" spans="2:26" ht="12.75">
      <c r="B640" s="18">
        <f t="shared" si="245"/>
        <v>3100000.0000000005</v>
      </c>
      <c r="C640" s="19">
        <f>C655+((C637-C655)/18)*15</f>
        <v>0.422</v>
      </c>
      <c r="E640" s="18">
        <f t="shared" si="246"/>
        <v>3100000.0000000005</v>
      </c>
      <c r="F640" s="19">
        <f>F655+((F637-F655)/18)*15</f>
        <v>0.22716666666666668</v>
      </c>
      <c r="H640">
        <f t="shared" si="231"/>
        <v>0</v>
      </c>
      <c r="I640">
        <f t="shared" si="231"/>
        <v>0</v>
      </c>
      <c r="J640">
        <f t="shared" si="234"/>
        <v>0</v>
      </c>
      <c r="K640">
        <f t="shared" si="235"/>
        <v>0</v>
      </c>
      <c r="L640">
        <f t="shared" si="236"/>
        <v>0</v>
      </c>
      <c r="M640">
        <f t="shared" si="237"/>
        <v>0</v>
      </c>
      <c r="N640">
        <f t="shared" si="238"/>
        <v>0</v>
      </c>
      <c r="O640">
        <f t="shared" si="239"/>
        <v>0</v>
      </c>
      <c r="P640">
        <f t="shared" si="240"/>
        <v>0</v>
      </c>
      <c r="R640">
        <f t="shared" si="240"/>
        <v>0</v>
      </c>
      <c r="S640">
        <f t="shared" si="223"/>
        <v>0</v>
      </c>
      <c r="T640">
        <f t="shared" si="224"/>
        <v>0</v>
      </c>
      <c r="U640">
        <f t="shared" si="225"/>
        <v>0</v>
      </c>
      <c r="V640">
        <f t="shared" si="226"/>
        <v>0</v>
      </c>
      <c r="W640">
        <f t="shared" si="227"/>
        <v>0</v>
      </c>
      <c r="X640">
        <f t="shared" si="228"/>
        <v>0</v>
      </c>
      <c r="Y640">
        <f t="shared" si="229"/>
        <v>0</v>
      </c>
      <c r="Z640">
        <f t="shared" si="230"/>
        <v>0</v>
      </c>
    </row>
    <row r="641" spans="2:26" ht="12.75">
      <c r="B641" s="18">
        <f t="shared" si="245"/>
        <v>3200000.0000000005</v>
      </c>
      <c r="C641" s="19">
        <f>C655+((C637-C655)/18)*14</f>
        <v>0.42666666666666664</v>
      </c>
      <c r="E641" s="18">
        <f t="shared" si="246"/>
        <v>3200000.0000000005</v>
      </c>
      <c r="F641" s="19">
        <f>F655+((F637-F655)/18)*14</f>
        <v>0.22922222222222222</v>
      </c>
      <c r="H641">
        <f t="shared" si="231"/>
        <v>0</v>
      </c>
      <c r="I641">
        <f t="shared" si="231"/>
        <v>0</v>
      </c>
      <c r="J641">
        <f t="shared" si="234"/>
        <v>0</v>
      </c>
      <c r="K641">
        <f t="shared" si="235"/>
        <v>0</v>
      </c>
      <c r="L641">
        <f t="shared" si="236"/>
        <v>0</v>
      </c>
      <c r="M641">
        <f t="shared" si="237"/>
        <v>0</v>
      </c>
      <c r="N641">
        <f t="shared" si="238"/>
        <v>0</v>
      </c>
      <c r="O641">
        <f t="shared" si="239"/>
        <v>0</v>
      </c>
      <c r="P641">
        <f t="shared" si="240"/>
        <v>0</v>
      </c>
      <c r="R641">
        <f t="shared" si="240"/>
        <v>0</v>
      </c>
      <c r="S641">
        <f t="shared" si="223"/>
        <v>0</v>
      </c>
      <c r="T641">
        <f t="shared" si="224"/>
        <v>0</v>
      </c>
      <c r="U641">
        <f t="shared" si="225"/>
        <v>0</v>
      </c>
      <c r="V641">
        <f t="shared" si="226"/>
        <v>0</v>
      </c>
      <c r="W641">
        <f t="shared" si="227"/>
        <v>0</v>
      </c>
      <c r="X641">
        <f t="shared" si="228"/>
        <v>0</v>
      </c>
      <c r="Y641">
        <f t="shared" si="229"/>
        <v>0</v>
      </c>
      <c r="Z641">
        <f t="shared" si="230"/>
        <v>0</v>
      </c>
    </row>
    <row r="642" spans="2:26" ht="12.75">
      <c r="B642" s="18">
        <f t="shared" si="245"/>
        <v>3300000.0000000005</v>
      </c>
      <c r="C642" s="19">
        <f>C655+((C637-C655)/18)*13</f>
        <v>0.4313333333333333</v>
      </c>
      <c r="E642" s="18">
        <f t="shared" si="246"/>
        <v>3300000.0000000005</v>
      </c>
      <c r="F642" s="19">
        <f>F655+((F637-F655)/18)*13</f>
        <v>0.23127777777777778</v>
      </c>
      <c r="H642">
        <f t="shared" si="231"/>
        <v>0</v>
      </c>
      <c r="I642">
        <f t="shared" si="231"/>
        <v>0</v>
      </c>
      <c r="J642">
        <f t="shared" si="234"/>
        <v>0</v>
      </c>
      <c r="K642">
        <f t="shared" si="235"/>
        <v>0</v>
      </c>
      <c r="L642">
        <f t="shared" si="236"/>
        <v>0</v>
      </c>
      <c r="M642">
        <f t="shared" si="237"/>
        <v>0</v>
      </c>
      <c r="N642">
        <f t="shared" si="238"/>
        <v>0</v>
      </c>
      <c r="O642">
        <f t="shared" si="239"/>
        <v>0</v>
      </c>
      <c r="P642">
        <f t="shared" si="240"/>
        <v>0</v>
      </c>
      <c r="R642">
        <f t="shared" si="240"/>
        <v>0</v>
      </c>
      <c r="S642">
        <f t="shared" si="223"/>
        <v>0</v>
      </c>
      <c r="T642">
        <f t="shared" si="224"/>
        <v>0</v>
      </c>
      <c r="U642">
        <f t="shared" si="225"/>
        <v>0</v>
      </c>
      <c r="V642">
        <f t="shared" si="226"/>
        <v>0</v>
      </c>
      <c r="W642">
        <f t="shared" si="227"/>
        <v>0</v>
      </c>
      <c r="X642">
        <f t="shared" si="228"/>
        <v>0</v>
      </c>
      <c r="Y642">
        <f t="shared" si="229"/>
        <v>0</v>
      </c>
      <c r="Z642">
        <f t="shared" si="230"/>
        <v>0</v>
      </c>
    </row>
    <row r="643" spans="2:26" ht="12.75">
      <c r="B643" s="18">
        <f t="shared" si="245"/>
        <v>3400000.0000000005</v>
      </c>
      <c r="C643" s="19">
        <f>C655+((C637-C655)/18)*12</f>
        <v>0.436</v>
      </c>
      <c r="E643" s="18">
        <f t="shared" si="246"/>
        <v>3400000.0000000005</v>
      </c>
      <c r="F643" s="19">
        <f>F655+((F637-F655)/18)*12</f>
        <v>0.23333333333333334</v>
      </c>
      <c r="H643">
        <f t="shared" si="231"/>
        <v>0</v>
      </c>
      <c r="I643">
        <f t="shared" si="231"/>
        <v>0</v>
      </c>
      <c r="J643">
        <f t="shared" si="234"/>
        <v>0</v>
      </c>
      <c r="K643">
        <f t="shared" si="235"/>
        <v>0</v>
      </c>
      <c r="L643">
        <f t="shared" si="236"/>
        <v>0</v>
      </c>
      <c r="M643">
        <f t="shared" si="237"/>
        <v>0</v>
      </c>
      <c r="N643">
        <f t="shared" si="238"/>
        <v>0</v>
      </c>
      <c r="O643">
        <f t="shared" si="239"/>
        <v>0</v>
      </c>
      <c r="P643">
        <f t="shared" si="240"/>
        <v>0</v>
      </c>
      <c r="R643">
        <f t="shared" si="240"/>
        <v>0</v>
      </c>
      <c r="S643">
        <f t="shared" si="223"/>
        <v>0</v>
      </c>
      <c r="T643">
        <f t="shared" si="224"/>
        <v>0</v>
      </c>
      <c r="U643">
        <f t="shared" si="225"/>
        <v>0</v>
      </c>
      <c r="V643">
        <f t="shared" si="226"/>
        <v>0</v>
      </c>
      <c r="W643">
        <f t="shared" si="227"/>
        <v>0</v>
      </c>
      <c r="X643">
        <f t="shared" si="228"/>
        <v>0</v>
      </c>
      <c r="Y643">
        <f t="shared" si="229"/>
        <v>0</v>
      </c>
      <c r="Z643">
        <f t="shared" si="230"/>
        <v>0</v>
      </c>
    </row>
    <row r="644" spans="2:26" ht="12.75">
      <c r="B644" s="18">
        <f t="shared" si="245"/>
        <v>3500000.0000000005</v>
      </c>
      <c r="C644" s="19">
        <f>C655+((C637-C655)/18)*11</f>
        <v>0.44066666666666665</v>
      </c>
      <c r="E644" s="18">
        <f t="shared" si="246"/>
        <v>3500000.0000000005</v>
      </c>
      <c r="F644" s="19">
        <f>F655+((F637-F655)/18)*11</f>
        <v>0.2353888888888889</v>
      </c>
      <c r="H644">
        <f t="shared" si="231"/>
        <v>0</v>
      </c>
      <c r="I644">
        <f t="shared" si="231"/>
        <v>0</v>
      </c>
      <c r="J644">
        <f t="shared" si="234"/>
        <v>0</v>
      </c>
      <c r="K644">
        <f t="shared" si="235"/>
        <v>0</v>
      </c>
      <c r="L644">
        <f t="shared" si="236"/>
        <v>0</v>
      </c>
      <c r="M644">
        <f t="shared" si="237"/>
        <v>0</v>
      </c>
      <c r="N644">
        <f t="shared" si="238"/>
        <v>0</v>
      </c>
      <c r="O644">
        <f t="shared" si="239"/>
        <v>0</v>
      </c>
      <c r="P644">
        <f t="shared" si="240"/>
        <v>0</v>
      </c>
      <c r="R644">
        <f t="shared" si="240"/>
        <v>0</v>
      </c>
      <c r="S644">
        <f t="shared" si="223"/>
        <v>0</v>
      </c>
      <c r="T644">
        <f t="shared" si="224"/>
        <v>0</v>
      </c>
      <c r="U644">
        <f t="shared" si="225"/>
        <v>0</v>
      </c>
      <c r="V644">
        <f t="shared" si="226"/>
        <v>0</v>
      </c>
      <c r="W644">
        <f t="shared" si="227"/>
        <v>0</v>
      </c>
      <c r="X644">
        <f t="shared" si="228"/>
        <v>0</v>
      </c>
      <c r="Y644">
        <f t="shared" si="229"/>
        <v>0</v>
      </c>
      <c r="Z644">
        <f t="shared" si="230"/>
        <v>0</v>
      </c>
    </row>
    <row r="645" spans="2:26" ht="12.75">
      <c r="B645" s="18">
        <f t="shared" si="245"/>
        <v>3600000.0000000005</v>
      </c>
      <c r="C645" s="19">
        <f>C655+((C637-C655)/18)*10</f>
        <v>0.4453333333333333</v>
      </c>
      <c r="E645" s="18">
        <f t="shared" si="246"/>
        <v>3600000.0000000005</v>
      </c>
      <c r="F645" s="19">
        <f>F655+((F637-F655)/18)*10</f>
        <v>0.23744444444444446</v>
      </c>
      <c r="H645">
        <f t="shared" si="231"/>
        <v>0</v>
      </c>
      <c r="I645">
        <f t="shared" si="231"/>
        <v>0</v>
      </c>
      <c r="J645">
        <f t="shared" si="234"/>
        <v>0</v>
      </c>
      <c r="K645">
        <f t="shared" si="235"/>
        <v>0</v>
      </c>
      <c r="L645">
        <f t="shared" si="236"/>
        <v>0</v>
      </c>
      <c r="M645">
        <f t="shared" si="237"/>
        <v>0</v>
      </c>
      <c r="N645">
        <f t="shared" si="238"/>
        <v>0</v>
      </c>
      <c r="O645">
        <f t="shared" si="239"/>
        <v>0</v>
      </c>
      <c r="P645">
        <f t="shared" si="240"/>
        <v>0</v>
      </c>
      <c r="R645">
        <f t="shared" si="240"/>
        <v>0</v>
      </c>
      <c r="S645">
        <f t="shared" si="223"/>
        <v>0</v>
      </c>
      <c r="T645">
        <f t="shared" si="224"/>
        <v>0</v>
      </c>
      <c r="U645">
        <f t="shared" si="225"/>
        <v>0</v>
      </c>
      <c r="V645">
        <f t="shared" si="226"/>
        <v>0</v>
      </c>
      <c r="W645">
        <f t="shared" si="227"/>
        <v>0</v>
      </c>
      <c r="X645">
        <f t="shared" si="228"/>
        <v>0</v>
      </c>
      <c r="Y645">
        <f t="shared" si="229"/>
        <v>0</v>
      </c>
      <c r="Z645">
        <f t="shared" si="230"/>
        <v>0</v>
      </c>
    </row>
    <row r="646" spans="2:26" ht="12.75">
      <c r="B646" s="18">
        <f t="shared" si="245"/>
        <v>3700000.0000000005</v>
      </c>
      <c r="C646" s="19">
        <f>C655+((C637-C655)/18)*9</f>
        <v>0.44999999999999996</v>
      </c>
      <c r="E646" s="18">
        <f t="shared" si="246"/>
        <v>3700000.0000000005</v>
      </c>
      <c r="F646" s="19">
        <f>F655+((F637-F655)/18)*9</f>
        <v>0.2395</v>
      </c>
      <c r="H646">
        <f t="shared" si="231"/>
        <v>0</v>
      </c>
      <c r="I646">
        <f t="shared" si="231"/>
        <v>0</v>
      </c>
      <c r="J646">
        <f t="shared" si="234"/>
        <v>0</v>
      </c>
      <c r="K646">
        <f t="shared" si="235"/>
        <v>0</v>
      </c>
      <c r="L646">
        <f t="shared" si="236"/>
        <v>0</v>
      </c>
      <c r="M646">
        <f t="shared" si="237"/>
        <v>0</v>
      </c>
      <c r="N646">
        <f t="shared" si="238"/>
        <v>0</v>
      </c>
      <c r="O646">
        <f t="shared" si="239"/>
        <v>0</v>
      </c>
      <c r="P646">
        <f t="shared" si="240"/>
        <v>0</v>
      </c>
      <c r="R646">
        <f t="shared" si="240"/>
        <v>0</v>
      </c>
      <c r="S646">
        <f aca="true" t="shared" si="247" ref="S646:S709">IF(AND(S$4&gt;=$E646,S$4&lt;$E647),$F646,0)</f>
        <v>0</v>
      </c>
      <c r="T646">
        <f aca="true" t="shared" si="248" ref="T646:T709">IF(AND(T$4&gt;=$E646,T$4&lt;$E647),$F646,0)</f>
        <v>0</v>
      </c>
      <c r="U646">
        <f aca="true" t="shared" si="249" ref="U646:U709">IF(AND(U$4&gt;=$E646,U$4&lt;$E647),$F646,0)</f>
        <v>0</v>
      </c>
      <c r="V646">
        <f aca="true" t="shared" si="250" ref="V646:V709">IF(AND(V$4&gt;=$E646,V$4&lt;$E647),$F646,0)</f>
        <v>0</v>
      </c>
      <c r="W646">
        <f aca="true" t="shared" si="251" ref="W646:W709">IF(AND(W$4&gt;=$E646,W$4&lt;$E647),$F646,0)</f>
        <v>0</v>
      </c>
      <c r="X646">
        <f aca="true" t="shared" si="252" ref="X646:X709">IF(AND(X$4&gt;=$E646,X$4&lt;$E647),$F646,0)</f>
        <v>0</v>
      </c>
      <c r="Y646">
        <f aca="true" t="shared" si="253" ref="Y646:Y709">IF(AND(Y$4&gt;=$E646,Y$4&lt;$E647),$F646,0)</f>
        <v>0</v>
      </c>
      <c r="Z646">
        <f aca="true" t="shared" si="254" ref="Z646:Z709">IF(AND(Z$4&gt;=$E646,Z$4&lt;$E647),$F646,0)</f>
        <v>0</v>
      </c>
    </row>
    <row r="647" spans="2:26" ht="12.75">
      <c r="B647" s="18">
        <f t="shared" si="245"/>
        <v>3800000.0000000005</v>
      </c>
      <c r="C647" s="19">
        <f>C655+((C637-C655)/18)*8</f>
        <v>0.45466666666666666</v>
      </c>
      <c r="E647" s="18">
        <f t="shared" si="246"/>
        <v>3800000.0000000005</v>
      </c>
      <c r="F647" s="19">
        <f>F655+((F637-F655)/18)*8</f>
        <v>0.24155555555555555</v>
      </c>
      <c r="H647">
        <f aca="true" t="shared" si="255" ref="H647:I710">IF(AND(H$4&gt;=$E647,H$4&lt;$E648),$F647,0)</f>
        <v>0</v>
      </c>
      <c r="I647">
        <f t="shared" si="255"/>
        <v>0</v>
      </c>
      <c r="J647">
        <f t="shared" si="234"/>
        <v>0</v>
      </c>
      <c r="K647">
        <f t="shared" si="235"/>
        <v>0</v>
      </c>
      <c r="L647">
        <f t="shared" si="236"/>
        <v>0</v>
      </c>
      <c r="M647">
        <f t="shared" si="237"/>
        <v>0</v>
      </c>
      <c r="N647">
        <f t="shared" si="238"/>
        <v>0</v>
      </c>
      <c r="O647">
        <f t="shared" si="239"/>
        <v>0</v>
      </c>
      <c r="P647">
        <f t="shared" si="240"/>
        <v>0</v>
      </c>
      <c r="R647">
        <f t="shared" si="240"/>
        <v>0</v>
      </c>
      <c r="S647">
        <f t="shared" si="247"/>
        <v>0</v>
      </c>
      <c r="T647">
        <f t="shared" si="248"/>
        <v>0</v>
      </c>
      <c r="U647">
        <f t="shared" si="249"/>
        <v>0</v>
      </c>
      <c r="V647">
        <f t="shared" si="250"/>
        <v>0</v>
      </c>
      <c r="W647">
        <f t="shared" si="251"/>
        <v>0</v>
      </c>
      <c r="X647">
        <f t="shared" si="252"/>
        <v>0</v>
      </c>
      <c r="Y647">
        <f t="shared" si="253"/>
        <v>0</v>
      </c>
      <c r="Z647">
        <f t="shared" si="254"/>
        <v>0</v>
      </c>
    </row>
    <row r="648" spans="2:26" ht="12.75">
      <c r="B648" s="18">
        <f t="shared" si="245"/>
        <v>3900000.0000000005</v>
      </c>
      <c r="C648" s="19">
        <f>C655+((C637-C655)/18)*7</f>
        <v>0.4593333333333333</v>
      </c>
      <c r="E648" s="18">
        <f t="shared" si="246"/>
        <v>3900000.0000000005</v>
      </c>
      <c r="F648" s="19">
        <f>F655+((F637-F655)/18)*7</f>
        <v>0.2436111111111111</v>
      </c>
      <c r="H648">
        <f t="shared" si="255"/>
        <v>0</v>
      </c>
      <c r="I648">
        <f t="shared" si="255"/>
        <v>0</v>
      </c>
      <c r="J648">
        <f t="shared" si="234"/>
        <v>0</v>
      </c>
      <c r="K648">
        <f t="shared" si="235"/>
        <v>0</v>
      </c>
      <c r="L648">
        <f t="shared" si="236"/>
        <v>0</v>
      </c>
      <c r="M648">
        <f t="shared" si="237"/>
        <v>0</v>
      </c>
      <c r="N648">
        <f t="shared" si="238"/>
        <v>0</v>
      </c>
      <c r="O648">
        <f t="shared" si="239"/>
        <v>0</v>
      </c>
      <c r="P648">
        <f t="shared" si="240"/>
        <v>0</v>
      </c>
      <c r="R648">
        <f t="shared" si="240"/>
        <v>0</v>
      </c>
      <c r="S648">
        <f t="shared" si="247"/>
        <v>0</v>
      </c>
      <c r="T648">
        <f t="shared" si="248"/>
        <v>0</v>
      </c>
      <c r="U648">
        <f t="shared" si="249"/>
        <v>0</v>
      </c>
      <c r="V648">
        <f t="shared" si="250"/>
        <v>0</v>
      </c>
      <c r="W648">
        <f t="shared" si="251"/>
        <v>0</v>
      </c>
      <c r="X648">
        <f t="shared" si="252"/>
        <v>0</v>
      </c>
      <c r="Y648">
        <f t="shared" si="253"/>
        <v>0</v>
      </c>
      <c r="Z648">
        <f t="shared" si="254"/>
        <v>0</v>
      </c>
    </row>
    <row r="649" spans="2:26" ht="12.75">
      <c r="B649" s="18">
        <f t="shared" si="245"/>
        <v>4000000.0000000005</v>
      </c>
      <c r="C649" s="19">
        <f>C655+((C637-C655)/18)*6</f>
        <v>0.46399999999999997</v>
      </c>
      <c r="E649" s="18">
        <f t="shared" si="246"/>
        <v>4000000.0000000005</v>
      </c>
      <c r="F649" s="19">
        <f>F655+((F637-F655)/18)*6</f>
        <v>0.24566666666666667</v>
      </c>
      <c r="H649">
        <f t="shared" si="255"/>
        <v>0</v>
      </c>
      <c r="I649">
        <f t="shared" si="255"/>
        <v>0</v>
      </c>
      <c r="J649">
        <f t="shared" si="234"/>
        <v>0</v>
      </c>
      <c r="K649">
        <f t="shared" si="235"/>
        <v>0</v>
      </c>
      <c r="L649">
        <f t="shared" si="236"/>
        <v>0</v>
      </c>
      <c r="M649">
        <f t="shared" si="237"/>
        <v>0</v>
      </c>
      <c r="N649">
        <f t="shared" si="238"/>
        <v>0</v>
      </c>
      <c r="O649">
        <f t="shared" si="239"/>
        <v>0</v>
      </c>
      <c r="P649">
        <f t="shared" si="240"/>
        <v>0</v>
      </c>
      <c r="R649">
        <f t="shared" si="240"/>
        <v>0</v>
      </c>
      <c r="S649">
        <f t="shared" si="247"/>
        <v>0</v>
      </c>
      <c r="T649">
        <f t="shared" si="248"/>
        <v>0</v>
      </c>
      <c r="U649">
        <f t="shared" si="249"/>
        <v>0</v>
      </c>
      <c r="V649">
        <f t="shared" si="250"/>
        <v>0</v>
      </c>
      <c r="W649">
        <f t="shared" si="251"/>
        <v>0</v>
      </c>
      <c r="X649">
        <f t="shared" si="252"/>
        <v>0</v>
      </c>
      <c r="Y649">
        <f t="shared" si="253"/>
        <v>0</v>
      </c>
      <c r="Z649">
        <f t="shared" si="254"/>
        <v>0</v>
      </c>
    </row>
    <row r="650" spans="2:26" ht="12.75">
      <c r="B650" s="18">
        <f t="shared" si="245"/>
        <v>4100000.0000000005</v>
      </c>
      <c r="C650" s="19">
        <f>C655+((C637-C655)/18)*5</f>
        <v>0.4686666666666667</v>
      </c>
      <c r="E650" s="18">
        <f t="shared" si="246"/>
        <v>4100000.0000000005</v>
      </c>
      <c r="F650" s="19">
        <f>F655+((F637-F655)/18)*5</f>
        <v>0.24772222222222223</v>
      </c>
      <c r="H650">
        <f t="shared" si="255"/>
        <v>0</v>
      </c>
      <c r="I650">
        <f t="shared" si="255"/>
        <v>0</v>
      </c>
      <c r="J650">
        <f t="shared" si="234"/>
        <v>0</v>
      </c>
      <c r="K650">
        <f t="shared" si="235"/>
        <v>0</v>
      </c>
      <c r="L650">
        <f t="shared" si="236"/>
        <v>0</v>
      </c>
      <c r="M650">
        <f t="shared" si="237"/>
        <v>0</v>
      </c>
      <c r="N650">
        <f t="shared" si="238"/>
        <v>0</v>
      </c>
      <c r="O650">
        <f t="shared" si="239"/>
        <v>0</v>
      </c>
      <c r="P650">
        <f t="shared" si="240"/>
        <v>0</v>
      </c>
      <c r="R650">
        <f t="shared" si="240"/>
        <v>0</v>
      </c>
      <c r="S650">
        <f t="shared" si="247"/>
        <v>0</v>
      </c>
      <c r="T650">
        <f t="shared" si="248"/>
        <v>0</v>
      </c>
      <c r="U650">
        <f t="shared" si="249"/>
        <v>0</v>
      </c>
      <c r="V650">
        <f t="shared" si="250"/>
        <v>0</v>
      </c>
      <c r="W650">
        <f t="shared" si="251"/>
        <v>0</v>
      </c>
      <c r="X650">
        <f t="shared" si="252"/>
        <v>0</v>
      </c>
      <c r="Y650">
        <f t="shared" si="253"/>
        <v>0</v>
      </c>
      <c r="Z650">
        <f t="shared" si="254"/>
        <v>0</v>
      </c>
    </row>
    <row r="651" spans="2:26" ht="12.75">
      <c r="B651" s="18">
        <f t="shared" si="245"/>
        <v>4200000</v>
      </c>
      <c r="C651" s="19">
        <f>C655+((C637-C655)/18)*4</f>
        <v>0.47333333333333333</v>
      </c>
      <c r="E651" s="18">
        <f t="shared" si="246"/>
        <v>4200000</v>
      </c>
      <c r="F651" s="19">
        <f>F655+((F637-F655)/18)*4</f>
        <v>0.2497777777777778</v>
      </c>
      <c r="H651">
        <f t="shared" si="255"/>
        <v>0</v>
      </c>
      <c r="I651">
        <f t="shared" si="255"/>
        <v>0</v>
      </c>
      <c r="J651">
        <f t="shared" si="234"/>
        <v>0</v>
      </c>
      <c r="K651">
        <f t="shared" si="235"/>
        <v>0</v>
      </c>
      <c r="L651">
        <f t="shared" si="236"/>
        <v>0</v>
      </c>
      <c r="M651">
        <f t="shared" si="237"/>
        <v>0</v>
      </c>
      <c r="N651">
        <f t="shared" si="238"/>
        <v>0</v>
      </c>
      <c r="O651">
        <f t="shared" si="239"/>
        <v>0</v>
      </c>
      <c r="P651">
        <f t="shared" si="240"/>
        <v>0</v>
      </c>
      <c r="R651">
        <f t="shared" si="240"/>
        <v>0</v>
      </c>
      <c r="S651">
        <f t="shared" si="247"/>
        <v>0</v>
      </c>
      <c r="T651">
        <f t="shared" si="248"/>
        <v>0</v>
      </c>
      <c r="U651">
        <f t="shared" si="249"/>
        <v>0</v>
      </c>
      <c r="V651">
        <f t="shared" si="250"/>
        <v>0</v>
      </c>
      <c r="W651">
        <f t="shared" si="251"/>
        <v>0</v>
      </c>
      <c r="X651">
        <f t="shared" si="252"/>
        <v>0</v>
      </c>
      <c r="Y651">
        <f t="shared" si="253"/>
        <v>0</v>
      </c>
      <c r="Z651">
        <f t="shared" si="254"/>
        <v>0</v>
      </c>
    </row>
    <row r="652" spans="2:26" ht="12.75">
      <c r="B652" s="18">
        <f t="shared" si="245"/>
        <v>4300000</v>
      </c>
      <c r="C652" s="19">
        <f>C655+((C637-C655)/18)*3</f>
        <v>0.478</v>
      </c>
      <c r="E652" s="18">
        <f t="shared" si="246"/>
        <v>4300000</v>
      </c>
      <c r="F652" s="19">
        <f>F655+((F637-F655)/18)*3</f>
        <v>0.25183333333333335</v>
      </c>
      <c r="H652">
        <f t="shared" si="255"/>
        <v>0</v>
      </c>
      <c r="I652">
        <f t="shared" si="255"/>
        <v>0</v>
      </c>
      <c r="J652">
        <f t="shared" si="234"/>
        <v>0</v>
      </c>
      <c r="K652">
        <f t="shared" si="235"/>
        <v>0</v>
      </c>
      <c r="L652">
        <f t="shared" si="236"/>
        <v>0</v>
      </c>
      <c r="M652">
        <f t="shared" si="237"/>
        <v>0</v>
      </c>
      <c r="N652">
        <f t="shared" si="238"/>
        <v>0</v>
      </c>
      <c r="O652">
        <f t="shared" si="239"/>
        <v>0</v>
      </c>
      <c r="P652">
        <f t="shared" si="240"/>
        <v>0</v>
      </c>
      <c r="R652">
        <f t="shared" si="240"/>
        <v>0</v>
      </c>
      <c r="S652">
        <f t="shared" si="247"/>
        <v>0</v>
      </c>
      <c r="T652">
        <f t="shared" si="248"/>
        <v>0</v>
      </c>
      <c r="U652">
        <f t="shared" si="249"/>
        <v>0</v>
      </c>
      <c r="V652">
        <f t="shared" si="250"/>
        <v>0</v>
      </c>
      <c r="W652">
        <f t="shared" si="251"/>
        <v>0</v>
      </c>
      <c r="X652">
        <f t="shared" si="252"/>
        <v>0</v>
      </c>
      <c r="Y652">
        <f t="shared" si="253"/>
        <v>0</v>
      </c>
      <c r="Z652">
        <f t="shared" si="254"/>
        <v>0</v>
      </c>
    </row>
    <row r="653" spans="2:26" ht="12.75">
      <c r="B653" s="18">
        <f t="shared" si="245"/>
        <v>4400000</v>
      </c>
      <c r="C653" s="19">
        <f>C655+((C637-C655)/18)*2</f>
        <v>0.48266666666666663</v>
      </c>
      <c r="E653" s="18">
        <f t="shared" si="246"/>
        <v>4400000</v>
      </c>
      <c r="F653" s="19">
        <f>F655+((F637-F655)/18)*2</f>
        <v>0.2538888888888889</v>
      </c>
      <c r="H653">
        <f t="shared" si="255"/>
        <v>0</v>
      </c>
      <c r="I653">
        <f t="shared" si="255"/>
        <v>0</v>
      </c>
      <c r="J653">
        <f t="shared" si="234"/>
        <v>0</v>
      </c>
      <c r="K653">
        <f t="shared" si="235"/>
        <v>0</v>
      </c>
      <c r="L653">
        <f t="shared" si="236"/>
        <v>0</v>
      </c>
      <c r="M653">
        <f t="shared" si="237"/>
        <v>0</v>
      </c>
      <c r="N653">
        <f t="shared" si="238"/>
        <v>0</v>
      </c>
      <c r="O653">
        <f t="shared" si="239"/>
        <v>0</v>
      </c>
      <c r="P653">
        <f t="shared" si="240"/>
        <v>0</v>
      </c>
      <c r="R653">
        <f t="shared" si="240"/>
        <v>0</v>
      </c>
      <c r="S653">
        <f t="shared" si="247"/>
        <v>0</v>
      </c>
      <c r="T653">
        <f t="shared" si="248"/>
        <v>0</v>
      </c>
      <c r="U653">
        <f t="shared" si="249"/>
        <v>0</v>
      </c>
      <c r="V653">
        <f t="shared" si="250"/>
        <v>0</v>
      </c>
      <c r="W653">
        <f t="shared" si="251"/>
        <v>0</v>
      </c>
      <c r="X653">
        <f t="shared" si="252"/>
        <v>0</v>
      </c>
      <c r="Y653">
        <f t="shared" si="253"/>
        <v>0</v>
      </c>
      <c r="Z653">
        <f t="shared" si="254"/>
        <v>0</v>
      </c>
    </row>
    <row r="654" spans="2:26" ht="12.75">
      <c r="B654" s="18">
        <f t="shared" si="245"/>
        <v>4500000</v>
      </c>
      <c r="C654" s="19">
        <f>C655+((C637-C655)/18)*1</f>
        <v>0.48733333333333334</v>
      </c>
      <c r="E654" s="18">
        <f t="shared" si="246"/>
        <v>4500000</v>
      </c>
      <c r="F654" s="19">
        <f>F655+((F637-F655)/18)*1</f>
        <v>0.2559444444444445</v>
      </c>
      <c r="H654">
        <f t="shared" si="255"/>
        <v>0</v>
      </c>
      <c r="I654">
        <f t="shared" si="255"/>
        <v>0</v>
      </c>
      <c r="J654">
        <f t="shared" si="234"/>
        <v>0</v>
      </c>
      <c r="K654">
        <f t="shared" si="235"/>
        <v>0</v>
      </c>
      <c r="L654">
        <f t="shared" si="236"/>
        <v>0</v>
      </c>
      <c r="M654">
        <f t="shared" si="237"/>
        <v>0</v>
      </c>
      <c r="N654">
        <f t="shared" si="238"/>
        <v>0</v>
      </c>
      <c r="O654">
        <f t="shared" si="239"/>
        <v>0</v>
      </c>
      <c r="P654">
        <f t="shared" si="240"/>
        <v>0</v>
      </c>
      <c r="R654">
        <f t="shared" si="240"/>
        <v>0</v>
      </c>
      <c r="S654">
        <f t="shared" si="247"/>
        <v>0</v>
      </c>
      <c r="T654">
        <f t="shared" si="248"/>
        <v>0</v>
      </c>
      <c r="U654">
        <f t="shared" si="249"/>
        <v>0</v>
      </c>
      <c r="V654">
        <f t="shared" si="250"/>
        <v>0</v>
      </c>
      <c r="W654">
        <f t="shared" si="251"/>
        <v>0</v>
      </c>
      <c r="X654">
        <f t="shared" si="252"/>
        <v>0</v>
      </c>
      <c r="Y654">
        <f t="shared" si="253"/>
        <v>0</v>
      </c>
      <c r="Z654">
        <f t="shared" si="254"/>
        <v>0</v>
      </c>
    </row>
    <row r="655" spans="2:26" ht="12.75">
      <c r="B655" s="18">
        <f>B565*10</f>
        <v>4600000.000000001</v>
      </c>
      <c r="C655" s="19">
        <v>0.492</v>
      </c>
      <c r="E655" s="18">
        <f>E565*10</f>
        <v>4600000.000000001</v>
      </c>
      <c r="F655" s="19">
        <v>0.258</v>
      </c>
      <c r="H655">
        <f t="shared" si="255"/>
        <v>0</v>
      </c>
      <c r="I655">
        <f t="shared" si="255"/>
        <v>0</v>
      </c>
      <c r="J655">
        <f t="shared" si="234"/>
        <v>0</v>
      </c>
      <c r="K655">
        <f t="shared" si="235"/>
        <v>0</v>
      </c>
      <c r="L655">
        <f t="shared" si="236"/>
        <v>0</v>
      </c>
      <c r="M655">
        <f t="shared" si="237"/>
        <v>0</v>
      </c>
      <c r="N655">
        <f t="shared" si="238"/>
        <v>0</v>
      </c>
      <c r="O655">
        <f t="shared" si="239"/>
        <v>0</v>
      </c>
      <c r="P655">
        <f t="shared" si="240"/>
        <v>0</v>
      </c>
      <c r="R655">
        <f t="shared" si="240"/>
        <v>0</v>
      </c>
      <c r="S655">
        <f t="shared" si="247"/>
        <v>0</v>
      </c>
      <c r="T655">
        <f t="shared" si="248"/>
        <v>0</v>
      </c>
      <c r="U655">
        <f t="shared" si="249"/>
        <v>0</v>
      </c>
      <c r="V655">
        <f t="shared" si="250"/>
        <v>0</v>
      </c>
      <c r="W655">
        <f t="shared" si="251"/>
        <v>0</v>
      </c>
      <c r="X655">
        <f t="shared" si="252"/>
        <v>0</v>
      </c>
      <c r="Y655">
        <f t="shared" si="253"/>
        <v>0</v>
      </c>
      <c r="Z655">
        <f t="shared" si="254"/>
        <v>0</v>
      </c>
    </row>
    <row r="656" spans="2:26" ht="12.75">
      <c r="B656" s="18">
        <f aca="true" t="shared" si="256" ref="B656:B672">B655+100000</f>
        <v>4700000.000000001</v>
      </c>
      <c r="C656" s="19">
        <f>C673+((C655-C673)/18)*17</f>
        <v>0.49333333333333335</v>
      </c>
      <c r="E656" s="18">
        <f aca="true" t="shared" si="257" ref="E656:E672">E655+100000</f>
        <v>4700000.000000001</v>
      </c>
      <c r="F656" s="19">
        <f>F673+((F655-F673)/18)*17</f>
        <v>0.25822222222222224</v>
      </c>
      <c r="H656">
        <f t="shared" si="255"/>
        <v>0</v>
      </c>
      <c r="I656">
        <f t="shared" si="255"/>
        <v>0</v>
      </c>
      <c r="J656">
        <f t="shared" si="234"/>
        <v>0</v>
      </c>
      <c r="K656">
        <f t="shared" si="235"/>
        <v>0</v>
      </c>
      <c r="L656">
        <f t="shared" si="236"/>
        <v>0</v>
      </c>
      <c r="M656">
        <f t="shared" si="237"/>
        <v>0</v>
      </c>
      <c r="N656">
        <f t="shared" si="238"/>
        <v>0</v>
      </c>
      <c r="O656">
        <f t="shared" si="239"/>
        <v>0</v>
      </c>
      <c r="P656">
        <f t="shared" si="240"/>
        <v>0</v>
      </c>
      <c r="R656">
        <f t="shared" si="240"/>
        <v>0</v>
      </c>
      <c r="S656">
        <f t="shared" si="247"/>
        <v>0</v>
      </c>
      <c r="T656">
        <f t="shared" si="248"/>
        <v>0</v>
      </c>
      <c r="U656">
        <f t="shared" si="249"/>
        <v>0</v>
      </c>
      <c r="V656">
        <f t="shared" si="250"/>
        <v>0</v>
      </c>
      <c r="W656">
        <f t="shared" si="251"/>
        <v>0</v>
      </c>
      <c r="X656">
        <f t="shared" si="252"/>
        <v>0</v>
      </c>
      <c r="Y656">
        <f t="shared" si="253"/>
        <v>0</v>
      </c>
      <c r="Z656">
        <f t="shared" si="254"/>
        <v>0</v>
      </c>
    </row>
    <row r="657" spans="2:26" ht="12.75">
      <c r="B657" s="18">
        <f t="shared" si="256"/>
        <v>4800000.000000001</v>
      </c>
      <c r="C657" s="19">
        <f>C673+((C655-C673)/18)*16</f>
        <v>0.49466666666666664</v>
      </c>
      <c r="E657" s="18">
        <f t="shared" si="257"/>
        <v>4800000.000000001</v>
      </c>
      <c r="F657" s="19">
        <f>F673+((F655-F673)/18)*16</f>
        <v>0.2584444444444445</v>
      </c>
      <c r="H657">
        <f t="shared" si="255"/>
        <v>0</v>
      </c>
      <c r="I657">
        <f t="shared" si="255"/>
        <v>0</v>
      </c>
      <c r="J657">
        <f t="shared" si="234"/>
        <v>0</v>
      </c>
      <c r="K657">
        <f t="shared" si="235"/>
        <v>0</v>
      </c>
      <c r="L657">
        <f t="shared" si="236"/>
        <v>0</v>
      </c>
      <c r="M657">
        <f t="shared" si="237"/>
        <v>0</v>
      </c>
      <c r="N657">
        <f t="shared" si="238"/>
        <v>0</v>
      </c>
      <c r="O657">
        <f t="shared" si="239"/>
        <v>0</v>
      </c>
      <c r="P657">
        <f t="shared" si="240"/>
        <v>0</v>
      </c>
      <c r="R657">
        <f t="shared" si="240"/>
        <v>0</v>
      </c>
      <c r="S657">
        <f t="shared" si="247"/>
        <v>0</v>
      </c>
      <c r="T657">
        <f t="shared" si="248"/>
        <v>0</v>
      </c>
      <c r="U657">
        <f t="shared" si="249"/>
        <v>0</v>
      </c>
      <c r="V657">
        <f t="shared" si="250"/>
        <v>0</v>
      </c>
      <c r="W657">
        <f t="shared" si="251"/>
        <v>0</v>
      </c>
      <c r="X657">
        <f t="shared" si="252"/>
        <v>0</v>
      </c>
      <c r="Y657">
        <f t="shared" si="253"/>
        <v>0</v>
      </c>
      <c r="Z657">
        <f t="shared" si="254"/>
        <v>0</v>
      </c>
    </row>
    <row r="658" spans="2:26" ht="12.75">
      <c r="B658" s="18">
        <f t="shared" si="256"/>
        <v>4900000.000000001</v>
      </c>
      <c r="C658" s="19">
        <f>C673+((C655-C673)/18)*15</f>
        <v>0.496</v>
      </c>
      <c r="E658" s="18">
        <f t="shared" si="257"/>
        <v>4900000.000000001</v>
      </c>
      <c r="F658" s="19">
        <f>F673+((F655-F673)/18)*15</f>
        <v>0.25866666666666666</v>
      </c>
      <c r="H658">
        <f t="shared" si="255"/>
        <v>0</v>
      </c>
      <c r="I658">
        <f t="shared" si="255"/>
        <v>0</v>
      </c>
      <c r="J658">
        <f t="shared" si="234"/>
        <v>0</v>
      </c>
      <c r="K658">
        <f t="shared" si="235"/>
        <v>0</v>
      </c>
      <c r="L658">
        <f t="shared" si="236"/>
        <v>0</v>
      </c>
      <c r="M658">
        <f t="shared" si="237"/>
        <v>0</v>
      </c>
      <c r="N658">
        <f t="shared" si="238"/>
        <v>0</v>
      </c>
      <c r="O658">
        <f t="shared" si="239"/>
        <v>0</v>
      </c>
      <c r="P658">
        <f t="shared" si="240"/>
        <v>0</v>
      </c>
      <c r="R658">
        <f t="shared" si="240"/>
        <v>0</v>
      </c>
      <c r="S658">
        <f t="shared" si="247"/>
        <v>0</v>
      </c>
      <c r="T658">
        <f t="shared" si="248"/>
        <v>0</v>
      </c>
      <c r="U658">
        <f t="shared" si="249"/>
        <v>0</v>
      </c>
      <c r="V658">
        <f t="shared" si="250"/>
        <v>0</v>
      </c>
      <c r="W658">
        <f t="shared" si="251"/>
        <v>0</v>
      </c>
      <c r="X658">
        <f t="shared" si="252"/>
        <v>0</v>
      </c>
      <c r="Y658">
        <f t="shared" si="253"/>
        <v>0</v>
      </c>
      <c r="Z658">
        <f t="shared" si="254"/>
        <v>0</v>
      </c>
    </row>
    <row r="659" spans="2:26" ht="12.75">
      <c r="B659" s="18">
        <f t="shared" si="256"/>
        <v>5000000.000000001</v>
      </c>
      <c r="C659" s="19">
        <f>C673+((C655-C673)/18)*14</f>
        <v>0.49733333333333335</v>
      </c>
      <c r="E659" s="18">
        <f t="shared" si="257"/>
        <v>5000000.000000001</v>
      </c>
      <c r="F659" s="19">
        <f>F673+((F655-F673)/18)*14</f>
        <v>0.2588888888888889</v>
      </c>
      <c r="H659">
        <f t="shared" si="255"/>
        <v>0</v>
      </c>
      <c r="I659">
        <f t="shared" si="255"/>
        <v>0</v>
      </c>
      <c r="J659">
        <f t="shared" si="234"/>
        <v>0</v>
      </c>
      <c r="K659">
        <f t="shared" si="235"/>
        <v>0</v>
      </c>
      <c r="L659">
        <f t="shared" si="236"/>
        <v>0</v>
      </c>
      <c r="M659">
        <f t="shared" si="237"/>
        <v>0</v>
      </c>
      <c r="N659">
        <f t="shared" si="238"/>
        <v>0</v>
      </c>
      <c r="O659">
        <f t="shared" si="239"/>
        <v>0</v>
      </c>
      <c r="P659">
        <f t="shared" si="240"/>
        <v>0</v>
      </c>
      <c r="R659">
        <f t="shared" si="240"/>
        <v>0</v>
      </c>
      <c r="S659">
        <f t="shared" si="247"/>
        <v>0</v>
      </c>
      <c r="T659">
        <f t="shared" si="248"/>
        <v>0</v>
      </c>
      <c r="U659">
        <f t="shared" si="249"/>
        <v>0</v>
      </c>
      <c r="V659">
        <f t="shared" si="250"/>
        <v>0</v>
      </c>
      <c r="W659">
        <f t="shared" si="251"/>
        <v>0</v>
      </c>
      <c r="X659">
        <f t="shared" si="252"/>
        <v>0</v>
      </c>
      <c r="Y659">
        <f t="shared" si="253"/>
        <v>0</v>
      </c>
      <c r="Z659">
        <f t="shared" si="254"/>
        <v>0</v>
      </c>
    </row>
    <row r="660" spans="2:26" ht="12.75">
      <c r="B660" s="18">
        <f t="shared" si="256"/>
        <v>5100000.000000001</v>
      </c>
      <c r="C660" s="19">
        <f>C673+((C655-C673)/18)*13</f>
        <v>0.49866666666666665</v>
      </c>
      <c r="E660" s="18">
        <f t="shared" si="257"/>
        <v>5100000.000000001</v>
      </c>
      <c r="F660" s="19">
        <f>F673+((F655-F673)/18)*13</f>
        <v>0.2591111111111111</v>
      </c>
      <c r="H660">
        <f t="shared" si="255"/>
        <v>0</v>
      </c>
      <c r="I660">
        <f t="shared" si="255"/>
        <v>0</v>
      </c>
      <c r="J660">
        <f t="shared" si="234"/>
        <v>0</v>
      </c>
      <c r="K660">
        <f t="shared" si="235"/>
        <v>0</v>
      </c>
      <c r="L660">
        <f t="shared" si="236"/>
        <v>0</v>
      </c>
      <c r="M660">
        <f t="shared" si="237"/>
        <v>0</v>
      </c>
      <c r="N660">
        <f t="shared" si="238"/>
        <v>0</v>
      </c>
      <c r="O660">
        <f t="shared" si="239"/>
        <v>0</v>
      </c>
      <c r="P660">
        <f t="shared" si="240"/>
        <v>0</v>
      </c>
      <c r="R660">
        <f t="shared" si="240"/>
        <v>0</v>
      </c>
      <c r="S660">
        <f t="shared" si="247"/>
        <v>0</v>
      </c>
      <c r="T660">
        <f t="shared" si="248"/>
        <v>0</v>
      </c>
      <c r="U660">
        <f t="shared" si="249"/>
        <v>0</v>
      </c>
      <c r="V660">
        <f t="shared" si="250"/>
        <v>0</v>
      </c>
      <c r="W660">
        <f t="shared" si="251"/>
        <v>0</v>
      </c>
      <c r="X660">
        <f t="shared" si="252"/>
        <v>0</v>
      </c>
      <c r="Y660">
        <f t="shared" si="253"/>
        <v>0</v>
      </c>
      <c r="Z660">
        <f t="shared" si="254"/>
        <v>0</v>
      </c>
    </row>
    <row r="661" spans="2:26" ht="12.75">
      <c r="B661" s="18">
        <f t="shared" si="256"/>
        <v>5200000.000000001</v>
      </c>
      <c r="C661" s="19">
        <f>C673+((C655-C673)/18)*12</f>
        <v>0.5</v>
      </c>
      <c r="E661" s="18">
        <f t="shared" si="257"/>
        <v>5200000.000000001</v>
      </c>
      <c r="F661" s="19">
        <f>F673+((F655-F673)/18)*12</f>
        <v>0.25933333333333336</v>
      </c>
      <c r="H661">
        <f t="shared" si="255"/>
        <v>0</v>
      </c>
      <c r="I661">
        <f t="shared" si="255"/>
        <v>0</v>
      </c>
      <c r="J661">
        <f t="shared" si="234"/>
        <v>0</v>
      </c>
      <c r="K661">
        <f t="shared" si="235"/>
        <v>0</v>
      </c>
      <c r="L661">
        <f t="shared" si="236"/>
        <v>0</v>
      </c>
      <c r="M661">
        <f t="shared" si="237"/>
        <v>0</v>
      </c>
      <c r="N661">
        <f t="shared" si="238"/>
        <v>0</v>
      </c>
      <c r="O661">
        <f t="shared" si="239"/>
        <v>0</v>
      </c>
      <c r="P661">
        <f t="shared" si="240"/>
        <v>0</v>
      </c>
      <c r="R661">
        <f t="shared" si="240"/>
        <v>0</v>
      </c>
      <c r="S661">
        <f t="shared" si="247"/>
        <v>0</v>
      </c>
      <c r="T661">
        <f t="shared" si="248"/>
        <v>0</v>
      </c>
      <c r="U661">
        <f t="shared" si="249"/>
        <v>0</v>
      </c>
      <c r="V661">
        <f t="shared" si="250"/>
        <v>0</v>
      </c>
      <c r="W661">
        <f t="shared" si="251"/>
        <v>0</v>
      </c>
      <c r="X661">
        <f t="shared" si="252"/>
        <v>0</v>
      </c>
      <c r="Y661">
        <f t="shared" si="253"/>
        <v>0</v>
      </c>
      <c r="Z661">
        <f t="shared" si="254"/>
        <v>0</v>
      </c>
    </row>
    <row r="662" spans="2:26" ht="12.75">
      <c r="B662" s="18">
        <f t="shared" si="256"/>
        <v>5300000.000000001</v>
      </c>
      <c r="C662" s="19">
        <f>C673+((C655-C673)/18)*11</f>
        <v>0.5013333333333333</v>
      </c>
      <c r="E662" s="18">
        <f t="shared" si="257"/>
        <v>5300000.000000001</v>
      </c>
      <c r="F662" s="19">
        <f>F673+((F655-F673)/18)*11</f>
        <v>0.25955555555555554</v>
      </c>
      <c r="H662">
        <f t="shared" si="255"/>
        <v>0</v>
      </c>
      <c r="I662">
        <f t="shared" si="255"/>
        <v>0</v>
      </c>
      <c r="J662">
        <f aca="true" t="shared" si="258" ref="J662:J725">IF(AND(J$4&gt;=$E662,J$4&lt;$E663),$F662,0)</f>
        <v>0</v>
      </c>
      <c r="K662">
        <f aca="true" t="shared" si="259" ref="K662:K725">IF(AND(K$4&gt;=$E662,K$4&lt;$E663),$F662,0)</f>
        <v>0</v>
      </c>
      <c r="L662">
        <f aca="true" t="shared" si="260" ref="L662:L725">IF(AND(L$4&gt;=$E662,L$4&lt;$E663),$F662,0)</f>
        <v>0</v>
      </c>
      <c r="M662">
        <f aca="true" t="shared" si="261" ref="M662:M725">IF(AND(M$4&gt;=$E662,M$4&lt;$E663),$F662,0)</f>
        <v>0</v>
      </c>
      <c r="N662">
        <f aca="true" t="shared" si="262" ref="N662:N725">IF(AND(N$4&gt;=$E662,N$4&lt;$E663),$F662,0)</f>
        <v>0</v>
      </c>
      <c r="O662">
        <f aca="true" t="shared" si="263" ref="O662:O725">IF(AND(O$4&gt;=$E662,O$4&lt;$E663),$F662,0)</f>
        <v>0</v>
      </c>
      <c r="P662">
        <f aca="true" t="shared" si="264" ref="P662:R725">IF(AND(P$4&gt;=$E662,P$4&lt;$E663),$F662,0)</f>
        <v>0</v>
      </c>
      <c r="R662">
        <f t="shared" si="264"/>
        <v>0</v>
      </c>
      <c r="S662">
        <f t="shared" si="247"/>
        <v>0</v>
      </c>
      <c r="T662">
        <f t="shared" si="248"/>
        <v>0</v>
      </c>
      <c r="U662">
        <f t="shared" si="249"/>
        <v>0</v>
      </c>
      <c r="V662">
        <f t="shared" si="250"/>
        <v>0</v>
      </c>
      <c r="W662">
        <f t="shared" si="251"/>
        <v>0</v>
      </c>
      <c r="X662">
        <f t="shared" si="252"/>
        <v>0</v>
      </c>
      <c r="Y662">
        <f t="shared" si="253"/>
        <v>0</v>
      </c>
      <c r="Z662">
        <f t="shared" si="254"/>
        <v>0</v>
      </c>
    </row>
    <row r="663" spans="2:26" ht="12.75">
      <c r="B663" s="18">
        <f t="shared" si="256"/>
        <v>5400000.000000001</v>
      </c>
      <c r="C663" s="19">
        <f>C673+((C655-C673)/18)*10</f>
        <v>0.5026666666666667</v>
      </c>
      <c r="E663" s="18">
        <f t="shared" si="257"/>
        <v>5400000.000000001</v>
      </c>
      <c r="F663" s="19">
        <f>F673+((F655-F673)/18)*10</f>
        <v>0.2597777777777778</v>
      </c>
      <c r="H663">
        <f t="shared" si="255"/>
        <v>0</v>
      </c>
      <c r="I663">
        <f t="shared" si="255"/>
        <v>0</v>
      </c>
      <c r="J663">
        <f t="shared" si="258"/>
        <v>0</v>
      </c>
      <c r="K663">
        <f t="shared" si="259"/>
        <v>0</v>
      </c>
      <c r="L663">
        <f t="shared" si="260"/>
        <v>0</v>
      </c>
      <c r="M663">
        <f t="shared" si="261"/>
        <v>0</v>
      </c>
      <c r="N663">
        <f t="shared" si="262"/>
        <v>0</v>
      </c>
      <c r="O663">
        <f t="shared" si="263"/>
        <v>0</v>
      </c>
      <c r="P663">
        <f t="shared" si="264"/>
        <v>0</v>
      </c>
      <c r="R663">
        <f t="shared" si="264"/>
        <v>0</v>
      </c>
      <c r="S663">
        <f t="shared" si="247"/>
        <v>0</v>
      </c>
      <c r="T663">
        <f t="shared" si="248"/>
        <v>0</v>
      </c>
      <c r="U663">
        <f t="shared" si="249"/>
        <v>0</v>
      </c>
      <c r="V663">
        <f t="shared" si="250"/>
        <v>0</v>
      </c>
      <c r="W663">
        <f t="shared" si="251"/>
        <v>0</v>
      </c>
      <c r="X663">
        <f t="shared" si="252"/>
        <v>0</v>
      </c>
      <c r="Y663">
        <f t="shared" si="253"/>
        <v>0</v>
      </c>
      <c r="Z663">
        <f t="shared" si="254"/>
        <v>0</v>
      </c>
    </row>
    <row r="664" spans="2:26" ht="12.75">
      <c r="B664" s="18">
        <f t="shared" si="256"/>
        <v>5500000.000000001</v>
      </c>
      <c r="C664" s="19">
        <f>C673+((C655-C673)/18)*9</f>
        <v>0.504</v>
      </c>
      <c r="E664" s="18">
        <f t="shared" si="257"/>
        <v>5500000.000000001</v>
      </c>
      <c r="F664" s="19">
        <f>F673+((F655-F673)/18)*9</f>
        <v>0.26</v>
      </c>
      <c r="H664">
        <f t="shared" si="255"/>
        <v>0</v>
      </c>
      <c r="I664">
        <f t="shared" si="255"/>
        <v>0</v>
      </c>
      <c r="J664">
        <f t="shared" si="258"/>
        <v>0</v>
      </c>
      <c r="K664">
        <f t="shared" si="259"/>
        <v>0</v>
      </c>
      <c r="L664">
        <f t="shared" si="260"/>
        <v>0</v>
      </c>
      <c r="M664">
        <f t="shared" si="261"/>
        <v>0</v>
      </c>
      <c r="N664">
        <f t="shared" si="262"/>
        <v>0</v>
      </c>
      <c r="O664">
        <f t="shared" si="263"/>
        <v>0</v>
      </c>
      <c r="P664">
        <f t="shared" si="264"/>
        <v>0</v>
      </c>
      <c r="R664">
        <f t="shared" si="264"/>
        <v>0</v>
      </c>
      <c r="S664">
        <f t="shared" si="247"/>
        <v>0</v>
      </c>
      <c r="T664">
        <f t="shared" si="248"/>
        <v>0</v>
      </c>
      <c r="U664">
        <f t="shared" si="249"/>
        <v>0</v>
      </c>
      <c r="V664">
        <f t="shared" si="250"/>
        <v>0</v>
      </c>
      <c r="W664">
        <f t="shared" si="251"/>
        <v>0</v>
      </c>
      <c r="X664">
        <f t="shared" si="252"/>
        <v>0</v>
      </c>
      <c r="Y664">
        <f t="shared" si="253"/>
        <v>0</v>
      </c>
      <c r="Z664">
        <f t="shared" si="254"/>
        <v>0</v>
      </c>
    </row>
    <row r="665" spans="2:26" ht="12.75">
      <c r="B665" s="18">
        <f t="shared" si="256"/>
        <v>5600000.000000001</v>
      </c>
      <c r="C665" s="19">
        <f>C673+((C655-C673)/18)*8</f>
        <v>0.5053333333333333</v>
      </c>
      <c r="E665" s="18">
        <f t="shared" si="257"/>
        <v>5600000.000000001</v>
      </c>
      <c r="F665" s="19">
        <f>F673+((F655-F673)/18)*8</f>
        <v>0.26022222222222224</v>
      </c>
      <c r="H665">
        <f t="shared" si="255"/>
        <v>0</v>
      </c>
      <c r="I665">
        <f t="shared" si="255"/>
        <v>0</v>
      </c>
      <c r="J665">
        <f t="shared" si="258"/>
        <v>0</v>
      </c>
      <c r="K665">
        <f t="shared" si="259"/>
        <v>0</v>
      </c>
      <c r="L665">
        <f t="shared" si="260"/>
        <v>0</v>
      </c>
      <c r="M665">
        <f t="shared" si="261"/>
        <v>0</v>
      </c>
      <c r="N665">
        <f t="shared" si="262"/>
        <v>0</v>
      </c>
      <c r="O665">
        <f t="shared" si="263"/>
        <v>0</v>
      </c>
      <c r="P665">
        <f t="shared" si="264"/>
        <v>0</v>
      </c>
      <c r="R665">
        <f t="shared" si="264"/>
        <v>0</v>
      </c>
      <c r="S665">
        <f t="shared" si="247"/>
        <v>0</v>
      </c>
      <c r="T665">
        <f t="shared" si="248"/>
        <v>0</v>
      </c>
      <c r="U665">
        <f t="shared" si="249"/>
        <v>0</v>
      </c>
      <c r="V665">
        <f t="shared" si="250"/>
        <v>0</v>
      </c>
      <c r="W665">
        <f t="shared" si="251"/>
        <v>0</v>
      </c>
      <c r="X665">
        <f t="shared" si="252"/>
        <v>0</v>
      </c>
      <c r="Y665">
        <f t="shared" si="253"/>
        <v>0</v>
      </c>
      <c r="Z665">
        <f t="shared" si="254"/>
        <v>0</v>
      </c>
    </row>
    <row r="666" spans="2:26" ht="12.75">
      <c r="B666" s="18">
        <f t="shared" si="256"/>
        <v>5700000.000000001</v>
      </c>
      <c r="C666" s="19">
        <f>C673+((C655-C673)/18)*7</f>
        <v>0.5066666666666667</v>
      </c>
      <c r="E666" s="18">
        <f t="shared" si="257"/>
        <v>5700000.000000001</v>
      </c>
      <c r="F666" s="19">
        <f>F673+((F655-F673)/18)*7</f>
        <v>0.2604444444444445</v>
      </c>
      <c r="H666">
        <f t="shared" si="255"/>
        <v>0</v>
      </c>
      <c r="I666">
        <f t="shared" si="255"/>
        <v>0</v>
      </c>
      <c r="J666">
        <f t="shared" si="258"/>
        <v>0</v>
      </c>
      <c r="K666">
        <f t="shared" si="259"/>
        <v>0</v>
      </c>
      <c r="L666">
        <f t="shared" si="260"/>
        <v>0</v>
      </c>
      <c r="M666">
        <f t="shared" si="261"/>
        <v>0</v>
      </c>
      <c r="N666">
        <f t="shared" si="262"/>
        <v>0</v>
      </c>
      <c r="O666">
        <f t="shared" si="263"/>
        <v>0</v>
      </c>
      <c r="P666">
        <f t="shared" si="264"/>
        <v>0</v>
      </c>
      <c r="R666">
        <f t="shared" si="264"/>
        <v>0</v>
      </c>
      <c r="S666">
        <f t="shared" si="247"/>
        <v>0</v>
      </c>
      <c r="T666">
        <f t="shared" si="248"/>
        <v>0</v>
      </c>
      <c r="U666">
        <f t="shared" si="249"/>
        <v>0</v>
      </c>
      <c r="V666">
        <f t="shared" si="250"/>
        <v>0</v>
      </c>
      <c r="W666">
        <f t="shared" si="251"/>
        <v>0</v>
      </c>
      <c r="X666">
        <f t="shared" si="252"/>
        <v>0</v>
      </c>
      <c r="Y666">
        <f t="shared" si="253"/>
        <v>0</v>
      </c>
      <c r="Z666">
        <f t="shared" si="254"/>
        <v>0</v>
      </c>
    </row>
    <row r="667" spans="2:26" ht="12.75">
      <c r="B667" s="18">
        <f t="shared" si="256"/>
        <v>5800000.000000001</v>
      </c>
      <c r="C667" s="19">
        <f>C673+((C655-C673)/18)*6</f>
        <v>0.508</v>
      </c>
      <c r="E667" s="18">
        <f t="shared" si="257"/>
        <v>5800000.000000001</v>
      </c>
      <c r="F667" s="19">
        <f>F673+((F655-F673)/18)*6</f>
        <v>0.26066666666666666</v>
      </c>
      <c r="H667">
        <f t="shared" si="255"/>
        <v>0</v>
      </c>
      <c r="I667">
        <f t="shared" si="255"/>
        <v>0</v>
      </c>
      <c r="J667">
        <f t="shared" si="258"/>
        <v>0</v>
      </c>
      <c r="K667">
        <f t="shared" si="259"/>
        <v>0</v>
      </c>
      <c r="L667">
        <f t="shared" si="260"/>
        <v>0</v>
      </c>
      <c r="M667">
        <f t="shared" si="261"/>
        <v>0</v>
      </c>
      <c r="N667">
        <f t="shared" si="262"/>
        <v>0</v>
      </c>
      <c r="O667">
        <f t="shared" si="263"/>
        <v>0</v>
      </c>
      <c r="P667">
        <f t="shared" si="264"/>
        <v>0</v>
      </c>
      <c r="R667">
        <f t="shared" si="264"/>
        <v>0</v>
      </c>
      <c r="S667">
        <f t="shared" si="247"/>
        <v>0</v>
      </c>
      <c r="T667">
        <f t="shared" si="248"/>
        <v>0</v>
      </c>
      <c r="U667">
        <f t="shared" si="249"/>
        <v>0</v>
      </c>
      <c r="V667">
        <f t="shared" si="250"/>
        <v>0</v>
      </c>
      <c r="W667">
        <f t="shared" si="251"/>
        <v>0</v>
      </c>
      <c r="X667">
        <f t="shared" si="252"/>
        <v>0</v>
      </c>
      <c r="Y667">
        <f t="shared" si="253"/>
        <v>0</v>
      </c>
      <c r="Z667">
        <f t="shared" si="254"/>
        <v>0</v>
      </c>
    </row>
    <row r="668" spans="2:26" ht="12.75">
      <c r="B668" s="18">
        <f t="shared" si="256"/>
        <v>5900000.000000001</v>
      </c>
      <c r="C668" s="19">
        <f>C673+((C655-C673)/18)*5</f>
        <v>0.5093333333333333</v>
      </c>
      <c r="E668" s="18">
        <f t="shared" si="257"/>
        <v>5900000.000000001</v>
      </c>
      <c r="F668" s="19">
        <f>F673+((F655-F673)/18)*5</f>
        <v>0.2608888888888889</v>
      </c>
      <c r="H668">
        <f t="shared" si="255"/>
        <v>0</v>
      </c>
      <c r="I668">
        <f t="shared" si="255"/>
        <v>0</v>
      </c>
      <c r="J668">
        <f t="shared" si="258"/>
        <v>0</v>
      </c>
      <c r="K668">
        <f t="shared" si="259"/>
        <v>0</v>
      </c>
      <c r="L668">
        <f t="shared" si="260"/>
        <v>0</v>
      </c>
      <c r="M668">
        <f t="shared" si="261"/>
        <v>0</v>
      </c>
      <c r="N668">
        <f t="shared" si="262"/>
        <v>0</v>
      </c>
      <c r="O668">
        <f t="shared" si="263"/>
        <v>0</v>
      </c>
      <c r="P668">
        <f t="shared" si="264"/>
        <v>0</v>
      </c>
      <c r="R668">
        <f t="shared" si="264"/>
        <v>0</v>
      </c>
      <c r="S668">
        <f t="shared" si="247"/>
        <v>0</v>
      </c>
      <c r="T668">
        <f t="shared" si="248"/>
        <v>0</v>
      </c>
      <c r="U668">
        <f t="shared" si="249"/>
        <v>0</v>
      </c>
      <c r="V668">
        <f t="shared" si="250"/>
        <v>0</v>
      </c>
      <c r="W668">
        <f t="shared" si="251"/>
        <v>0</v>
      </c>
      <c r="X668">
        <f t="shared" si="252"/>
        <v>0</v>
      </c>
      <c r="Y668">
        <f t="shared" si="253"/>
        <v>0</v>
      </c>
      <c r="Z668">
        <f t="shared" si="254"/>
        <v>0</v>
      </c>
    </row>
    <row r="669" spans="2:26" ht="12.75">
      <c r="B669" s="18">
        <f t="shared" si="256"/>
        <v>6000000.000000001</v>
      </c>
      <c r="C669" s="19">
        <f>C673+((C655-C673)/18)*4</f>
        <v>0.5106666666666667</v>
      </c>
      <c r="E669" s="18">
        <f t="shared" si="257"/>
        <v>6000000.000000001</v>
      </c>
      <c r="F669" s="19">
        <f>F673+((F655-F673)/18)*4</f>
        <v>0.2611111111111111</v>
      </c>
      <c r="H669">
        <f t="shared" si="255"/>
        <v>0</v>
      </c>
      <c r="I669">
        <f t="shared" si="255"/>
        <v>0</v>
      </c>
      <c r="J669">
        <f t="shared" si="258"/>
        <v>0</v>
      </c>
      <c r="K669">
        <f t="shared" si="259"/>
        <v>0</v>
      </c>
      <c r="L669">
        <f t="shared" si="260"/>
        <v>0</v>
      </c>
      <c r="M669">
        <f t="shared" si="261"/>
        <v>0</v>
      </c>
      <c r="N669">
        <f t="shared" si="262"/>
        <v>0</v>
      </c>
      <c r="O669">
        <f t="shared" si="263"/>
        <v>0</v>
      </c>
      <c r="P669">
        <f t="shared" si="264"/>
        <v>0</v>
      </c>
      <c r="R669">
        <f t="shared" si="264"/>
        <v>0</v>
      </c>
      <c r="S669">
        <f t="shared" si="247"/>
        <v>0</v>
      </c>
      <c r="T669">
        <f t="shared" si="248"/>
        <v>0</v>
      </c>
      <c r="U669">
        <f t="shared" si="249"/>
        <v>0</v>
      </c>
      <c r="V669">
        <f t="shared" si="250"/>
        <v>0</v>
      </c>
      <c r="W669">
        <f t="shared" si="251"/>
        <v>0</v>
      </c>
      <c r="X669">
        <f t="shared" si="252"/>
        <v>0</v>
      </c>
      <c r="Y669">
        <f t="shared" si="253"/>
        <v>0</v>
      </c>
      <c r="Z669">
        <f t="shared" si="254"/>
        <v>0</v>
      </c>
    </row>
    <row r="670" spans="2:26" ht="12.75">
      <c r="B670" s="18">
        <f t="shared" si="256"/>
        <v>6100000.000000001</v>
      </c>
      <c r="C670" s="19">
        <f>C673+((C655-C673)/18)*3</f>
        <v>0.512</v>
      </c>
      <c r="E670" s="18">
        <f t="shared" si="257"/>
        <v>6100000.000000001</v>
      </c>
      <c r="F670" s="19">
        <f>F673+((F655-F673)/18)*3</f>
        <v>0.26133333333333336</v>
      </c>
      <c r="H670">
        <f t="shared" si="255"/>
        <v>0</v>
      </c>
      <c r="I670">
        <f t="shared" si="255"/>
        <v>0</v>
      </c>
      <c r="J670">
        <f t="shared" si="258"/>
        <v>0</v>
      </c>
      <c r="K670">
        <f t="shared" si="259"/>
        <v>0</v>
      </c>
      <c r="L670">
        <f t="shared" si="260"/>
        <v>0</v>
      </c>
      <c r="M670">
        <f t="shared" si="261"/>
        <v>0</v>
      </c>
      <c r="N670">
        <f t="shared" si="262"/>
        <v>0</v>
      </c>
      <c r="O670">
        <f t="shared" si="263"/>
        <v>0</v>
      </c>
      <c r="P670">
        <f t="shared" si="264"/>
        <v>0</v>
      </c>
      <c r="R670">
        <f t="shared" si="264"/>
        <v>0</v>
      </c>
      <c r="S670">
        <f t="shared" si="247"/>
        <v>0</v>
      </c>
      <c r="T670">
        <f t="shared" si="248"/>
        <v>0</v>
      </c>
      <c r="U670">
        <f t="shared" si="249"/>
        <v>0</v>
      </c>
      <c r="V670">
        <f t="shared" si="250"/>
        <v>0</v>
      </c>
      <c r="W670">
        <f t="shared" si="251"/>
        <v>0</v>
      </c>
      <c r="X670">
        <f t="shared" si="252"/>
        <v>0</v>
      </c>
      <c r="Y670">
        <f t="shared" si="253"/>
        <v>0</v>
      </c>
      <c r="Z670">
        <f t="shared" si="254"/>
        <v>0</v>
      </c>
    </row>
    <row r="671" spans="2:26" ht="12.75">
      <c r="B671" s="18">
        <f t="shared" si="256"/>
        <v>6200000.000000001</v>
      </c>
      <c r="C671" s="19">
        <f>C673+((C655-C673)/18)*2</f>
        <v>0.5133333333333333</v>
      </c>
      <c r="E671" s="18">
        <f t="shared" si="257"/>
        <v>6200000.000000001</v>
      </c>
      <c r="F671" s="19">
        <f>F673+((F655-F673)/18)*2</f>
        <v>0.26155555555555554</v>
      </c>
      <c r="H671">
        <f t="shared" si="255"/>
        <v>0</v>
      </c>
      <c r="I671">
        <f t="shared" si="255"/>
        <v>0</v>
      </c>
      <c r="J671">
        <f t="shared" si="258"/>
        <v>0</v>
      </c>
      <c r="K671">
        <f t="shared" si="259"/>
        <v>0</v>
      </c>
      <c r="L671">
        <f t="shared" si="260"/>
        <v>0</v>
      </c>
      <c r="M671">
        <f t="shared" si="261"/>
        <v>0</v>
      </c>
      <c r="N671">
        <f t="shared" si="262"/>
        <v>0</v>
      </c>
      <c r="O671">
        <f t="shared" si="263"/>
        <v>0</v>
      </c>
      <c r="P671">
        <f t="shared" si="264"/>
        <v>0</v>
      </c>
      <c r="R671">
        <f t="shared" si="264"/>
        <v>0</v>
      </c>
      <c r="S671">
        <f t="shared" si="247"/>
        <v>0</v>
      </c>
      <c r="T671">
        <f t="shared" si="248"/>
        <v>0</v>
      </c>
      <c r="U671">
        <f t="shared" si="249"/>
        <v>0</v>
      </c>
      <c r="V671">
        <f t="shared" si="250"/>
        <v>0</v>
      </c>
      <c r="W671">
        <f t="shared" si="251"/>
        <v>0</v>
      </c>
      <c r="X671">
        <f t="shared" si="252"/>
        <v>0</v>
      </c>
      <c r="Y671">
        <f t="shared" si="253"/>
        <v>0</v>
      </c>
      <c r="Z671">
        <f t="shared" si="254"/>
        <v>0</v>
      </c>
    </row>
    <row r="672" spans="2:26" ht="12.75">
      <c r="B672" s="18">
        <f t="shared" si="256"/>
        <v>6300000.000000001</v>
      </c>
      <c r="C672" s="19">
        <f>C673+((C655-C673)/18)*1</f>
        <v>0.5146666666666667</v>
      </c>
      <c r="E672" s="18">
        <f t="shared" si="257"/>
        <v>6300000.000000001</v>
      </c>
      <c r="F672" s="19">
        <f>F673+((F655-F673)/18)*1</f>
        <v>0.2617777777777778</v>
      </c>
      <c r="H672">
        <f t="shared" si="255"/>
        <v>0</v>
      </c>
      <c r="I672">
        <f t="shared" si="255"/>
        <v>0</v>
      </c>
      <c r="J672">
        <f t="shared" si="258"/>
        <v>0</v>
      </c>
      <c r="K672">
        <f t="shared" si="259"/>
        <v>0</v>
      </c>
      <c r="L672">
        <f t="shared" si="260"/>
        <v>0</v>
      </c>
      <c r="M672">
        <f t="shared" si="261"/>
        <v>0</v>
      </c>
      <c r="N672">
        <f t="shared" si="262"/>
        <v>0</v>
      </c>
      <c r="O672">
        <f t="shared" si="263"/>
        <v>0</v>
      </c>
      <c r="P672">
        <f t="shared" si="264"/>
        <v>0</v>
      </c>
      <c r="R672">
        <f t="shared" si="264"/>
        <v>0</v>
      </c>
      <c r="S672">
        <f t="shared" si="247"/>
        <v>0</v>
      </c>
      <c r="T672">
        <f t="shared" si="248"/>
        <v>0</v>
      </c>
      <c r="U672">
        <f t="shared" si="249"/>
        <v>0</v>
      </c>
      <c r="V672">
        <f t="shared" si="250"/>
        <v>0</v>
      </c>
      <c r="W672">
        <f t="shared" si="251"/>
        <v>0</v>
      </c>
      <c r="X672">
        <f t="shared" si="252"/>
        <v>0</v>
      </c>
      <c r="Y672">
        <f t="shared" si="253"/>
        <v>0</v>
      </c>
      <c r="Z672">
        <f t="shared" si="254"/>
        <v>0</v>
      </c>
    </row>
    <row r="673" spans="2:26" ht="12.75">
      <c r="B673" s="18">
        <f>B583*10</f>
        <v>6400000</v>
      </c>
      <c r="C673" s="19">
        <v>0.516</v>
      </c>
      <c r="E673" s="18">
        <f>E583*10</f>
        <v>6400000</v>
      </c>
      <c r="F673" s="19">
        <v>0.262</v>
      </c>
      <c r="H673">
        <f t="shared" si="255"/>
        <v>0</v>
      </c>
      <c r="I673">
        <f t="shared" si="255"/>
        <v>0</v>
      </c>
      <c r="J673">
        <f t="shared" si="258"/>
        <v>0</v>
      </c>
      <c r="K673">
        <f t="shared" si="259"/>
        <v>0</v>
      </c>
      <c r="L673">
        <f t="shared" si="260"/>
        <v>0</v>
      </c>
      <c r="M673">
        <f t="shared" si="261"/>
        <v>0</v>
      </c>
      <c r="N673">
        <f t="shared" si="262"/>
        <v>0</v>
      </c>
      <c r="O673">
        <f t="shared" si="263"/>
        <v>0</v>
      </c>
      <c r="P673">
        <f t="shared" si="264"/>
        <v>0</v>
      </c>
      <c r="R673">
        <f t="shared" si="264"/>
        <v>0</v>
      </c>
      <c r="S673">
        <f t="shared" si="247"/>
        <v>0</v>
      </c>
      <c r="T673">
        <f t="shared" si="248"/>
        <v>0</v>
      </c>
      <c r="U673">
        <f t="shared" si="249"/>
        <v>0</v>
      </c>
      <c r="V673">
        <f t="shared" si="250"/>
        <v>0</v>
      </c>
      <c r="W673">
        <f t="shared" si="251"/>
        <v>0</v>
      </c>
      <c r="X673">
        <f t="shared" si="252"/>
        <v>0</v>
      </c>
      <c r="Y673">
        <f t="shared" si="253"/>
        <v>0</v>
      </c>
      <c r="Z673">
        <f t="shared" si="254"/>
        <v>0</v>
      </c>
    </row>
    <row r="674" spans="2:26" ht="12.75">
      <c r="B674" s="18">
        <f aca="true" t="shared" si="265" ref="B674:B690">B673+100000</f>
        <v>6500000</v>
      </c>
      <c r="C674" s="19">
        <f>C691+((C673-C691)/18)*17</f>
        <v>0.516888888888889</v>
      </c>
      <c r="E674" s="18">
        <f aca="true" t="shared" si="266" ref="E674:E690">E673+100000</f>
        <v>6500000</v>
      </c>
      <c r="F674" s="19">
        <f>F691+((F673-F691)/18)*17</f>
        <v>0.26233333333333336</v>
      </c>
      <c r="H674">
        <f t="shared" si="255"/>
        <v>0</v>
      </c>
      <c r="I674">
        <f t="shared" si="255"/>
        <v>0</v>
      </c>
      <c r="J674">
        <f t="shared" si="258"/>
        <v>0</v>
      </c>
      <c r="K674">
        <f t="shared" si="259"/>
        <v>0</v>
      </c>
      <c r="L674">
        <f t="shared" si="260"/>
        <v>0</v>
      </c>
      <c r="M674">
        <f t="shared" si="261"/>
        <v>0</v>
      </c>
      <c r="N674">
        <f t="shared" si="262"/>
        <v>0</v>
      </c>
      <c r="O674">
        <f t="shared" si="263"/>
        <v>0</v>
      </c>
      <c r="P674">
        <f t="shared" si="264"/>
        <v>0</v>
      </c>
      <c r="R674">
        <f t="shared" si="264"/>
        <v>0</v>
      </c>
      <c r="S674">
        <f t="shared" si="247"/>
        <v>0</v>
      </c>
      <c r="T674">
        <f t="shared" si="248"/>
        <v>0</v>
      </c>
      <c r="U674">
        <f t="shared" si="249"/>
        <v>0</v>
      </c>
      <c r="V674">
        <f t="shared" si="250"/>
        <v>0</v>
      </c>
      <c r="W674">
        <f t="shared" si="251"/>
        <v>0</v>
      </c>
      <c r="X674">
        <f t="shared" si="252"/>
        <v>0</v>
      </c>
      <c r="Y674">
        <f t="shared" si="253"/>
        <v>0</v>
      </c>
      <c r="Z674">
        <f t="shared" si="254"/>
        <v>0</v>
      </c>
    </row>
    <row r="675" spans="2:26" ht="12.75">
      <c r="B675" s="18">
        <f t="shared" si="265"/>
        <v>6600000</v>
      </c>
      <c r="C675" s="19">
        <f>C691+((C673-C691)/18)*16</f>
        <v>0.5177777777777778</v>
      </c>
      <c r="E675" s="18">
        <f t="shared" si="266"/>
        <v>6600000</v>
      </c>
      <c r="F675" s="19">
        <f>F691+((F673-F691)/18)*16</f>
        <v>0.26266666666666666</v>
      </c>
      <c r="H675">
        <f t="shared" si="255"/>
        <v>0</v>
      </c>
      <c r="I675">
        <f t="shared" si="255"/>
        <v>0</v>
      </c>
      <c r="J675">
        <f t="shared" si="258"/>
        <v>0</v>
      </c>
      <c r="K675">
        <f t="shared" si="259"/>
        <v>0</v>
      </c>
      <c r="L675">
        <f t="shared" si="260"/>
        <v>0</v>
      </c>
      <c r="M675">
        <f t="shared" si="261"/>
        <v>0</v>
      </c>
      <c r="N675">
        <f t="shared" si="262"/>
        <v>0</v>
      </c>
      <c r="O675">
        <f t="shared" si="263"/>
        <v>0</v>
      </c>
      <c r="P675">
        <f t="shared" si="264"/>
        <v>0</v>
      </c>
      <c r="R675">
        <f t="shared" si="264"/>
        <v>0</v>
      </c>
      <c r="S675">
        <f t="shared" si="247"/>
        <v>0</v>
      </c>
      <c r="T675">
        <f t="shared" si="248"/>
        <v>0</v>
      </c>
      <c r="U675">
        <f t="shared" si="249"/>
        <v>0</v>
      </c>
      <c r="V675">
        <f t="shared" si="250"/>
        <v>0</v>
      </c>
      <c r="W675">
        <f t="shared" si="251"/>
        <v>0</v>
      </c>
      <c r="X675">
        <f t="shared" si="252"/>
        <v>0</v>
      </c>
      <c r="Y675">
        <f t="shared" si="253"/>
        <v>0</v>
      </c>
      <c r="Z675">
        <f t="shared" si="254"/>
        <v>0</v>
      </c>
    </row>
    <row r="676" spans="2:26" ht="12.75">
      <c r="B676" s="18">
        <f t="shared" si="265"/>
        <v>6700000</v>
      </c>
      <c r="C676" s="19">
        <f>C691+((C673-C691)/18)*15</f>
        <v>0.5186666666666667</v>
      </c>
      <c r="E676" s="18">
        <f t="shared" si="266"/>
        <v>6700000</v>
      </c>
      <c r="F676" s="19">
        <f>F691+((F673-F691)/18)*15</f>
        <v>0.263</v>
      </c>
      <c r="H676">
        <f t="shared" si="255"/>
        <v>0</v>
      </c>
      <c r="I676">
        <f t="shared" si="255"/>
        <v>0</v>
      </c>
      <c r="J676">
        <f t="shared" si="258"/>
        <v>0</v>
      </c>
      <c r="K676">
        <f t="shared" si="259"/>
        <v>0</v>
      </c>
      <c r="L676">
        <f t="shared" si="260"/>
        <v>0</v>
      </c>
      <c r="M676">
        <f t="shared" si="261"/>
        <v>0</v>
      </c>
      <c r="N676">
        <f t="shared" si="262"/>
        <v>0</v>
      </c>
      <c r="O676">
        <f t="shared" si="263"/>
        <v>0</v>
      </c>
      <c r="P676">
        <f t="shared" si="264"/>
        <v>0</v>
      </c>
      <c r="R676">
        <f t="shared" si="264"/>
        <v>0</v>
      </c>
      <c r="S676">
        <f t="shared" si="247"/>
        <v>0</v>
      </c>
      <c r="T676">
        <f t="shared" si="248"/>
        <v>0</v>
      </c>
      <c r="U676">
        <f t="shared" si="249"/>
        <v>0</v>
      </c>
      <c r="V676">
        <f t="shared" si="250"/>
        <v>0</v>
      </c>
      <c r="W676">
        <f t="shared" si="251"/>
        <v>0</v>
      </c>
      <c r="X676">
        <f t="shared" si="252"/>
        <v>0</v>
      </c>
      <c r="Y676">
        <f t="shared" si="253"/>
        <v>0</v>
      </c>
      <c r="Z676">
        <f t="shared" si="254"/>
        <v>0</v>
      </c>
    </row>
    <row r="677" spans="2:26" ht="12.75">
      <c r="B677" s="18">
        <f t="shared" si="265"/>
        <v>6800000</v>
      </c>
      <c r="C677" s="19">
        <f>C691+((C673-C691)/18)*14</f>
        <v>0.5195555555555555</v>
      </c>
      <c r="E677" s="18">
        <f t="shared" si="266"/>
        <v>6800000</v>
      </c>
      <c r="F677" s="19">
        <f>F691+((F673-F691)/18)*14</f>
        <v>0.26333333333333336</v>
      </c>
      <c r="H677">
        <f t="shared" si="255"/>
        <v>0</v>
      </c>
      <c r="I677">
        <f t="shared" si="255"/>
        <v>0</v>
      </c>
      <c r="J677">
        <f t="shared" si="258"/>
        <v>0</v>
      </c>
      <c r="K677">
        <f t="shared" si="259"/>
        <v>0</v>
      </c>
      <c r="L677">
        <f t="shared" si="260"/>
        <v>0</v>
      </c>
      <c r="M677">
        <f t="shared" si="261"/>
        <v>0</v>
      </c>
      <c r="N677">
        <f t="shared" si="262"/>
        <v>0</v>
      </c>
      <c r="O677">
        <f t="shared" si="263"/>
        <v>0</v>
      </c>
      <c r="P677">
        <f t="shared" si="264"/>
        <v>0</v>
      </c>
      <c r="R677">
        <f t="shared" si="264"/>
        <v>0</v>
      </c>
      <c r="S677">
        <f t="shared" si="247"/>
        <v>0</v>
      </c>
      <c r="T677">
        <f t="shared" si="248"/>
        <v>0</v>
      </c>
      <c r="U677">
        <f t="shared" si="249"/>
        <v>0</v>
      </c>
      <c r="V677">
        <f t="shared" si="250"/>
        <v>0</v>
      </c>
      <c r="W677">
        <f t="shared" si="251"/>
        <v>0</v>
      </c>
      <c r="X677">
        <f t="shared" si="252"/>
        <v>0</v>
      </c>
      <c r="Y677">
        <f t="shared" si="253"/>
        <v>0</v>
      </c>
      <c r="Z677">
        <f t="shared" si="254"/>
        <v>0</v>
      </c>
    </row>
    <row r="678" spans="2:26" ht="12.75">
      <c r="B678" s="18">
        <f t="shared" si="265"/>
        <v>6900000</v>
      </c>
      <c r="C678" s="19">
        <f>C691+((C673-C691)/18)*13</f>
        <v>0.5204444444444445</v>
      </c>
      <c r="E678" s="18">
        <f t="shared" si="266"/>
        <v>6900000</v>
      </c>
      <c r="F678" s="19">
        <f>F691+((F673-F691)/18)*13</f>
        <v>0.26366666666666666</v>
      </c>
      <c r="H678">
        <f t="shared" si="255"/>
        <v>0</v>
      </c>
      <c r="I678">
        <f t="shared" si="255"/>
        <v>0</v>
      </c>
      <c r="J678">
        <f t="shared" si="258"/>
        <v>0</v>
      </c>
      <c r="K678">
        <f t="shared" si="259"/>
        <v>0</v>
      </c>
      <c r="L678">
        <f t="shared" si="260"/>
        <v>0</v>
      </c>
      <c r="M678">
        <f t="shared" si="261"/>
        <v>0</v>
      </c>
      <c r="N678">
        <f t="shared" si="262"/>
        <v>0</v>
      </c>
      <c r="O678">
        <f t="shared" si="263"/>
        <v>0</v>
      </c>
      <c r="P678">
        <f t="shared" si="264"/>
        <v>0</v>
      </c>
      <c r="R678">
        <f t="shared" si="264"/>
        <v>0</v>
      </c>
      <c r="S678">
        <f t="shared" si="247"/>
        <v>0</v>
      </c>
      <c r="T678">
        <f t="shared" si="248"/>
        <v>0</v>
      </c>
      <c r="U678">
        <f t="shared" si="249"/>
        <v>0</v>
      </c>
      <c r="V678">
        <f t="shared" si="250"/>
        <v>0</v>
      </c>
      <c r="W678">
        <f t="shared" si="251"/>
        <v>0</v>
      </c>
      <c r="X678">
        <f t="shared" si="252"/>
        <v>0</v>
      </c>
      <c r="Y678">
        <f t="shared" si="253"/>
        <v>0</v>
      </c>
      <c r="Z678">
        <f t="shared" si="254"/>
        <v>0</v>
      </c>
    </row>
    <row r="679" spans="2:26" ht="12.75">
      <c r="B679" s="18">
        <f t="shared" si="265"/>
        <v>7000000</v>
      </c>
      <c r="C679" s="19">
        <f>C691+((C673-C691)/18)*12</f>
        <v>0.5213333333333333</v>
      </c>
      <c r="E679" s="18">
        <f t="shared" si="266"/>
        <v>7000000</v>
      </c>
      <c r="F679" s="19">
        <f>F691+((F673-F691)/18)*12</f>
        <v>0.264</v>
      </c>
      <c r="H679">
        <f t="shared" si="255"/>
        <v>0</v>
      </c>
      <c r="I679">
        <f t="shared" si="255"/>
        <v>0</v>
      </c>
      <c r="J679">
        <f t="shared" si="258"/>
        <v>0</v>
      </c>
      <c r="K679">
        <f t="shared" si="259"/>
        <v>0</v>
      </c>
      <c r="L679">
        <f t="shared" si="260"/>
        <v>0</v>
      </c>
      <c r="M679">
        <f t="shared" si="261"/>
        <v>0</v>
      </c>
      <c r="N679">
        <f t="shared" si="262"/>
        <v>0</v>
      </c>
      <c r="O679">
        <f t="shared" si="263"/>
        <v>0</v>
      </c>
      <c r="P679">
        <f t="shared" si="264"/>
        <v>0</v>
      </c>
      <c r="R679">
        <f t="shared" si="264"/>
        <v>0</v>
      </c>
      <c r="S679">
        <f t="shared" si="247"/>
        <v>0</v>
      </c>
      <c r="T679">
        <f t="shared" si="248"/>
        <v>0</v>
      </c>
      <c r="U679">
        <f t="shared" si="249"/>
        <v>0</v>
      </c>
      <c r="V679">
        <f t="shared" si="250"/>
        <v>0</v>
      </c>
      <c r="W679">
        <f t="shared" si="251"/>
        <v>0</v>
      </c>
      <c r="X679">
        <f t="shared" si="252"/>
        <v>0</v>
      </c>
      <c r="Y679">
        <f t="shared" si="253"/>
        <v>0</v>
      </c>
      <c r="Z679">
        <f t="shared" si="254"/>
        <v>0</v>
      </c>
    </row>
    <row r="680" spans="2:26" ht="12.75">
      <c r="B680" s="18">
        <f t="shared" si="265"/>
        <v>7100000</v>
      </c>
      <c r="C680" s="19">
        <f>C691+((C673-C691)/18)*11</f>
        <v>0.5222222222222223</v>
      </c>
      <c r="E680" s="18">
        <f t="shared" si="266"/>
        <v>7100000</v>
      </c>
      <c r="F680" s="19">
        <f>F691+((F673-F691)/18)*11</f>
        <v>0.26433333333333336</v>
      </c>
      <c r="H680">
        <f t="shared" si="255"/>
        <v>0</v>
      </c>
      <c r="I680">
        <f t="shared" si="255"/>
        <v>0</v>
      </c>
      <c r="J680">
        <f t="shared" si="258"/>
        <v>0</v>
      </c>
      <c r="K680">
        <f t="shared" si="259"/>
        <v>0</v>
      </c>
      <c r="L680">
        <f t="shared" si="260"/>
        <v>0</v>
      </c>
      <c r="M680">
        <f t="shared" si="261"/>
        <v>0</v>
      </c>
      <c r="N680">
        <f t="shared" si="262"/>
        <v>0</v>
      </c>
      <c r="O680">
        <f t="shared" si="263"/>
        <v>0</v>
      </c>
      <c r="P680">
        <f t="shared" si="264"/>
        <v>0</v>
      </c>
      <c r="R680">
        <f t="shared" si="264"/>
        <v>0</v>
      </c>
      <c r="S680">
        <f t="shared" si="247"/>
        <v>0</v>
      </c>
      <c r="T680">
        <f t="shared" si="248"/>
        <v>0</v>
      </c>
      <c r="U680">
        <f t="shared" si="249"/>
        <v>0</v>
      </c>
      <c r="V680">
        <f t="shared" si="250"/>
        <v>0</v>
      </c>
      <c r="W680">
        <f t="shared" si="251"/>
        <v>0</v>
      </c>
      <c r="X680">
        <f t="shared" si="252"/>
        <v>0</v>
      </c>
      <c r="Y680">
        <f t="shared" si="253"/>
        <v>0</v>
      </c>
      <c r="Z680">
        <f t="shared" si="254"/>
        <v>0</v>
      </c>
    </row>
    <row r="681" spans="2:26" ht="12.75">
      <c r="B681" s="18">
        <f t="shared" si="265"/>
        <v>7200000</v>
      </c>
      <c r="C681" s="19">
        <f>C691+((C673-C691)/18)*10</f>
        <v>0.5231111111111111</v>
      </c>
      <c r="E681" s="18">
        <f t="shared" si="266"/>
        <v>7200000</v>
      </c>
      <c r="F681" s="19">
        <f>F691+((F673-F691)/18)*10</f>
        <v>0.26466666666666666</v>
      </c>
      <c r="H681">
        <f t="shared" si="255"/>
        <v>0</v>
      </c>
      <c r="I681">
        <f t="shared" si="255"/>
        <v>0</v>
      </c>
      <c r="J681">
        <f t="shared" si="258"/>
        <v>0</v>
      </c>
      <c r="K681">
        <f t="shared" si="259"/>
        <v>0</v>
      </c>
      <c r="L681">
        <f t="shared" si="260"/>
        <v>0</v>
      </c>
      <c r="M681">
        <f t="shared" si="261"/>
        <v>0</v>
      </c>
      <c r="N681">
        <f t="shared" si="262"/>
        <v>0</v>
      </c>
      <c r="O681">
        <f t="shared" si="263"/>
        <v>0</v>
      </c>
      <c r="P681">
        <f t="shared" si="264"/>
        <v>0</v>
      </c>
      <c r="R681">
        <f t="shared" si="264"/>
        <v>0</v>
      </c>
      <c r="S681">
        <f t="shared" si="247"/>
        <v>0</v>
      </c>
      <c r="T681">
        <f t="shared" si="248"/>
        <v>0</v>
      </c>
      <c r="U681">
        <f t="shared" si="249"/>
        <v>0</v>
      </c>
      <c r="V681">
        <f t="shared" si="250"/>
        <v>0</v>
      </c>
      <c r="W681">
        <f t="shared" si="251"/>
        <v>0</v>
      </c>
      <c r="X681">
        <f t="shared" si="252"/>
        <v>0</v>
      </c>
      <c r="Y681">
        <f t="shared" si="253"/>
        <v>0</v>
      </c>
      <c r="Z681">
        <f t="shared" si="254"/>
        <v>0</v>
      </c>
    </row>
    <row r="682" spans="2:26" ht="12.75">
      <c r="B682" s="18">
        <f t="shared" si="265"/>
        <v>7300000</v>
      </c>
      <c r="C682" s="19">
        <f>C691+((C673-C691)/18)*9</f>
        <v>0.524</v>
      </c>
      <c r="E682" s="18">
        <f t="shared" si="266"/>
        <v>7300000</v>
      </c>
      <c r="F682" s="19">
        <f>F691+((F673-F691)/18)*9</f>
        <v>0.265</v>
      </c>
      <c r="H682">
        <f t="shared" si="255"/>
        <v>0</v>
      </c>
      <c r="I682">
        <f t="shared" si="255"/>
        <v>0</v>
      </c>
      <c r="J682">
        <f t="shared" si="258"/>
        <v>0</v>
      </c>
      <c r="K682">
        <f t="shared" si="259"/>
        <v>0</v>
      </c>
      <c r="L682">
        <f t="shared" si="260"/>
        <v>0</v>
      </c>
      <c r="M682">
        <f t="shared" si="261"/>
        <v>0</v>
      </c>
      <c r="N682">
        <f t="shared" si="262"/>
        <v>0</v>
      </c>
      <c r="O682">
        <f t="shared" si="263"/>
        <v>0</v>
      </c>
      <c r="P682">
        <f t="shared" si="264"/>
        <v>0</v>
      </c>
      <c r="R682">
        <f t="shared" si="264"/>
        <v>0</v>
      </c>
      <c r="S682">
        <f t="shared" si="247"/>
        <v>0</v>
      </c>
      <c r="T682">
        <f t="shared" si="248"/>
        <v>0</v>
      </c>
      <c r="U682">
        <f t="shared" si="249"/>
        <v>0</v>
      </c>
      <c r="V682">
        <f t="shared" si="250"/>
        <v>0</v>
      </c>
      <c r="W682">
        <f t="shared" si="251"/>
        <v>0</v>
      </c>
      <c r="X682">
        <f t="shared" si="252"/>
        <v>0</v>
      </c>
      <c r="Y682">
        <f t="shared" si="253"/>
        <v>0</v>
      </c>
      <c r="Z682">
        <f t="shared" si="254"/>
        <v>0</v>
      </c>
    </row>
    <row r="683" spans="2:26" ht="12.75">
      <c r="B683" s="18">
        <f t="shared" si="265"/>
        <v>7400000</v>
      </c>
      <c r="C683" s="19">
        <f>C691+((C673-C691)/18)*8</f>
        <v>0.524888888888889</v>
      </c>
      <c r="E683" s="18">
        <f t="shared" si="266"/>
        <v>7400000</v>
      </c>
      <c r="F683" s="19">
        <f>F691+((F673-F691)/18)*8</f>
        <v>0.26533333333333337</v>
      </c>
      <c r="H683">
        <f t="shared" si="255"/>
        <v>0</v>
      </c>
      <c r="I683">
        <f t="shared" si="255"/>
        <v>0</v>
      </c>
      <c r="J683">
        <f t="shared" si="258"/>
        <v>0</v>
      </c>
      <c r="K683">
        <f t="shared" si="259"/>
        <v>0</v>
      </c>
      <c r="L683">
        <f t="shared" si="260"/>
        <v>0</v>
      </c>
      <c r="M683">
        <f t="shared" si="261"/>
        <v>0</v>
      </c>
      <c r="N683">
        <f t="shared" si="262"/>
        <v>0</v>
      </c>
      <c r="O683">
        <f t="shared" si="263"/>
        <v>0</v>
      </c>
      <c r="P683">
        <f t="shared" si="264"/>
        <v>0</v>
      </c>
      <c r="R683">
        <f t="shared" si="264"/>
        <v>0</v>
      </c>
      <c r="S683">
        <f t="shared" si="247"/>
        <v>0</v>
      </c>
      <c r="T683">
        <f t="shared" si="248"/>
        <v>0</v>
      </c>
      <c r="U683">
        <f t="shared" si="249"/>
        <v>0</v>
      </c>
      <c r="V683">
        <f t="shared" si="250"/>
        <v>0</v>
      </c>
      <c r="W683">
        <f t="shared" si="251"/>
        <v>0</v>
      </c>
      <c r="X683">
        <f t="shared" si="252"/>
        <v>0</v>
      </c>
      <c r="Y683">
        <f t="shared" si="253"/>
        <v>0</v>
      </c>
      <c r="Z683">
        <f t="shared" si="254"/>
        <v>0</v>
      </c>
    </row>
    <row r="684" spans="2:26" ht="12.75">
      <c r="B684" s="18">
        <f t="shared" si="265"/>
        <v>7500000</v>
      </c>
      <c r="C684" s="19">
        <f>C691+((C673-C691)/18)*7</f>
        <v>0.5257777777777778</v>
      </c>
      <c r="E684" s="18">
        <f t="shared" si="266"/>
        <v>7500000</v>
      </c>
      <c r="F684" s="19">
        <f>F691+((F673-F691)/18)*7</f>
        <v>0.26566666666666666</v>
      </c>
      <c r="H684">
        <f t="shared" si="255"/>
        <v>0</v>
      </c>
      <c r="I684">
        <f t="shared" si="255"/>
        <v>0</v>
      </c>
      <c r="J684">
        <f t="shared" si="258"/>
        <v>0</v>
      </c>
      <c r="K684">
        <f t="shared" si="259"/>
        <v>0</v>
      </c>
      <c r="L684">
        <f t="shared" si="260"/>
        <v>0</v>
      </c>
      <c r="M684">
        <f t="shared" si="261"/>
        <v>0</v>
      </c>
      <c r="N684">
        <f t="shared" si="262"/>
        <v>0</v>
      </c>
      <c r="O684">
        <f t="shared" si="263"/>
        <v>0</v>
      </c>
      <c r="P684">
        <f t="shared" si="264"/>
        <v>0</v>
      </c>
      <c r="R684">
        <f t="shared" si="264"/>
        <v>0</v>
      </c>
      <c r="S684">
        <f t="shared" si="247"/>
        <v>0</v>
      </c>
      <c r="T684">
        <f t="shared" si="248"/>
        <v>0</v>
      </c>
      <c r="U684">
        <f t="shared" si="249"/>
        <v>0</v>
      </c>
      <c r="V684">
        <f t="shared" si="250"/>
        <v>0</v>
      </c>
      <c r="W684">
        <f t="shared" si="251"/>
        <v>0</v>
      </c>
      <c r="X684">
        <f t="shared" si="252"/>
        <v>0</v>
      </c>
      <c r="Y684">
        <f t="shared" si="253"/>
        <v>0</v>
      </c>
      <c r="Z684">
        <f t="shared" si="254"/>
        <v>0</v>
      </c>
    </row>
    <row r="685" spans="2:26" ht="12.75">
      <c r="B685" s="18">
        <f t="shared" si="265"/>
        <v>7600000</v>
      </c>
      <c r="C685" s="19">
        <f>C691+((C673-C691)/18)*6</f>
        <v>0.5266666666666667</v>
      </c>
      <c r="E685" s="18">
        <f t="shared" si="266"/>
        <v>7600000</v>
      </c>
      <c r="F685" s="19">
        <f>F691+((F673-F691)/18)*6</f>
        <v>0.266</v>
      </c>
      <c r="H685">
        <f t="shared" si="255"/>
        <v>0</v>
      </c>
      <c r="I685">
        <f t="shared" si="255"/>
        <v>0</v>
      </c>
      <c r="J685">
        <f t="shared" si="258"/>
        <v>0</v>
      </c>
      <c r="K685">
        <f t="shared" si="259"/>
        <v>0</v>
      </c>
      <c r="L685">
        <f t="shared" si="260"/>
        <v>0</v>
      </c>
      <c r="M685">
        <f t="shared" si="261"/>
        <v>0</v>
      </c>
      <c r="N685">
        <f t="shared" si="262"/>
        <v>0</v>
      </c>
      <c r="O685">
        <f t="shared" si="263"/>
        <v>0</v>
      </c>
      <c r="P685">
        <f t="shared" si="264"/>
        <v>0</v>
      </c>
      <c r="R685">
        <f t="shared" si="264"/>
        <v>0</v>
      </c>
      <c r="S685">
        <f t="shared" si="247"/>
        <v>0</v>
      </c>
      <c r="T685">
        <f t="shared" si="248"/>
        <v>0</v>
      </c>
      <c r="U685">
        <f t="shared" si="249"/>
        <v>0</v>
      </c>
      <c r="V685">
        <f t="shared" si="250"/>
        <v>0</v>
      </c>
      <c r="W685">
        <f t="shared" si="251"/>
        <v>0</v>
      </c>
      <c r="X685">
        <f t="shared" si="252"/>
        <v>0</v>
      </c>
      <c r="Y685">
        <f t="shared" si="253"/>
        <v>0</v>
      </c>
      <c r="Z685">
        <f t="shared" si="254"/>
        <v>0</v>
      </c>
    </row>
    <row r="686" spans="2:26" ht="12.75">
      <c r="B686" s="18">
        <f t="shared" si="265"/>
        <v>7700000</v>
      </c>
      <c r="C686" s="19">
        <f>C691+((C673-C691)/18)*5</f>
        <v>0.5275555555555556</v>
      </c>
      <c r="E686" s="18">
        <f t="shared" si="266"/>
        <v>7700000</v>
      </c>
      <c r="F686" s="19">
        <f>F691+((F673-F691)/18)*5</f>
        <v>0.26633333333333337</v>
      </c>
      <c r="H686">
        <f t="shared" si="255"/>
        <v>0</v>
      </c>
      <c r="I686">
        <f t="shared" si="255"/>
        <v>0</v>
      </c>
      <c r="J686">
        <f t="shared" si="258"/>
        <v>0</v>
      </c>
      <c r="K686">
        <f t="shared" si="259"/>
        <v>0</v>
      </c>
      <c r="L686">
        <f t="shared" si="260"/>
        <v>0</v>
      </c>
      <c r="M686">
        <f t="shared" si="261"/>
        <v>0</v>
      </c>
      <c r="N686">
        <f t="shared" si="262"/>
        <v>0</v>
      </c>
      <c r="O686">
        <f t="shared" si="263"/>
        <v>0</v>
      </c>
      <c r="P686">
        <f t="shared" si="264"/>
        <v>0</v>
      </c>
      <c r="R686">
        <f t="shared" si="264"/>
        <v>0</v>
      </c>
      <c r="S686">
        <f t="shared" si="247"/>
        <v>0</v>
      </c>
      <c r="T686">
        <f t="shared" si="248"/>
        <v>0</v>
      </c>
      <c r="U686">
        <f t="shared" si="249"/>
        <v>0</v>
      </c>
      <c r="V686">
        <f t="shared" si="250"/>
        <v>0</v>
      </c>
      <c r="W686">
        <f t="shared" si="251"/>
        <v>0</v>
      </c>
      <c r="X686">
        <f t="shared" si="252"/>
        <v>0</v>
      </c>
      <c r="Y686">
        <f t="shared" si="253"/>
        <v>0</v>
      </c>
      <c r="Z686">
        <f t="shared" si="254"/>
        <v>0</v>
      </c>
    </row>
    <row r="687" spans="2:26" ht="12.75">
      <c r="B687" s="18">
        <f t="shared" si="265"/>
        <v>7800000</v>
      </c>
      <c r="C687" s="19">
        <f>C691+((C673-C691)/18)*4</f>
        <v>0.5284444444444445</v>
      </c>
      <c r="E687" s="18">
        <f t="shared" si="266"/>
        <v>7800000</v>
      </c>
      <c r="F687" s="19">
        <f>F691+((F673-F691)/18)*4</f>
        <v>0.26666666666666666</v>
      </c>
      <c r="H687">
        <f t="shared" si="255"/>
        <v>0</v>
      </c>
      <c r="I687">
        <f t="shared" si="255"/>
        <v>0</v>
      </c>
      <c r="J687">
        <f t="shared" si="258"/>
        <v>0</v>
      </c>
      <c r="K687">
        <f t="shared" si="259"/>
        <v>0</v>
      </c>
      <c r="L687">
        <f t="shared" si="260"/>
        <v>0</v>
      </c>
      <c r="M687">
        <f t="shared" si="261"/>
        <v>0</v>
      </c>
      <c r="N687">
        <f t="shared" si="262"/>
        <v>0</v>
      </c>
      <c r="O687">
        <f t="shared" si="263"/>
        <v>0</v>
      </c>
      <c r="P687">
        <f t="shared" si="264"/>
        <v>0</v>
      </c>
      <c r="R687">
        <f t="shared" si="264"/>
        <v>0</v>
      </c>
      <c r="S687">
        <f t="shared" si="247"/>
        <v>0</v>
      </c>
      <c r="T687">
        <f t="shared" si="248"/>
        <v>0</v>
      </c>
      <c r="U687">
        <f t="shared" si="249"/>
        <v>0</v>
      </c>
      <c r="V687">
        <f t="shared" si="250"/>
        <v>0</v>
      </c>
      <c r="W687">
        <f t="shared" si="251"/>
        <v>0</v>
      </c>
      <c r="X687">
        <f t="shared" si="252"/>
        <v>0</v>
      </c>
      <c r="Y687">
        <f t="shared" si="253"/>
        <v>0</v>
      </c>
      <c r="Z687">
        <f t="shared" si="254"/>
        <v>0</v>
      </c>
    </row>
    <row r="688" spans="2:26" ht="12.75">
      <c r="B688" s="18">
        <f t="shared" si="265"/>
        <v>7900000</v>
      </c>
      <c r="C688" s="19">
        <f>C691+((C673-C691)/18)*3</f>
        <v>0.5293333333333333</v>
      </c>
      <c r="E688" s="18">
        <f t="shared" si="266"/>
        <v>7900000</v>
      </c>
      <c r="F688" s="19">
        <f>F691+((F673-F691)/18)*3</f>
        <v>0.267</v>
      </c>
      <c r="H688">
        <f t="shared" si="255"/>
        <v>0</v>
      </c>
      <c r="I688">
        <f t="shared" si="255"/>
        <v>0</v>
      </c>
      <c r="J688">
        <f t="shared" si="258"/>
        <v>0</v>
      </c>
      <c r="K688">
        <f t="shared" si="259"/>
        <v>0</v>
      </c>
      <c r="L688">
        <f t="shared" si="260"/>
        <v>0</v>
      </c>
      <c r="M688">
        <f t="shared" si="261"/>
        <v>0</v>
      </c>
      <c r="N688">
        <f t="shared" si="262"/>
        <v>0</v>
      </c>
      <c r="O688">
        <f t="shared" si="263"/>
        <v>0</v>
      </c>
      <c r="P688">
        <f t="shared" si="264"/>
        <v>0</v>
      </c>
      <c r="R688">
        <f t="shared" si="264"/>
        <v>0</v>
      </c>
      <c r="S688">
        <f t="shared" si="247"/>
        <v>0</v>
      </c>
      <c r="T688">
        <f t="shared" si="248"/>
        <v>0</v>
      </c>
      <c r="U688">
        <f t="shared" si="249"/>
        <v>0</v>
      </c>
      <c r="V688">
        <f t="shared" si="250"/>
        <v>0</v>
      </c>
      <c r="W688">
        <f t="shared" si="251"/>
        <v>0</v>
      </c>
      <c r="X688">
        <f t="shared" si="252"/>
        <v>0</v>
      </c>
      <c r="Y688">
        <f t="shared" si="253"/>
        <v>0</v>
      </c>
      <c r="Z688">
        <f t="shared" si="254"/>
        <v>0</v>
      </c>
    </row>
    <row r="689" spans="2:26" ht="12.75">
      <c r="B689" s="18">
        <f t="shared" si="265"/>
        <v>8000000</v>
      </c>
      <c r="C689" s="19">
        <f>C691+((C673-C691)/18)*2</f>
        <v>0.5302222222222223</v>
      </c>
      <c r="E689" s="18">
        <f t="shared" si="266"/>
        <v>8000000</v>
      </c>
      <c r="F689" s="19">
        <f>F691+((F673-F691)/18)*2</f>
        <v>0.26733333333333337</v>
      </c>
      <c r="H689">
        <f t="shared" si="255"/>
        <v>0</v>
      </c>
      <c r="I689">
        <f t="shared" si="255"/>
        <v>0</v>
      </c>
      <c r="J689">
        <f t="shared" si="258"/>
        <v>0</v>
      </c>
      <c r="K689">
        <f t="shared" si="259"/>
        <v>0</v>
      </c>
      <c r="L689">
        <f t="shared" si="260"/>
        <v>0</v>
      </c>
      <c r="M689">
        <f t="shared" si="261"/>
        <v>0</v>
      </c>
      <c r="N689">
        <f t="shared" si="262"/>
        <v>0</v>
      </c>
      <c r="O689">
        <f t="shared" si="263"/>
        <v>0</v>
      </c>
      <c r="P689">
        <f t="shared" si="264"/>
        <v>0</v>
      </c>
      <c r="R689">
        <f t="shared" si="264"/>
        <v>0</v>
      </c>
      <c r="S689">
        <f t="shared" si="247"/>
        <v>0</v>
      </c>
      <c r="T689">
        <f t="shared" si="248"/>
        <v>0</v>
      </c>
      <c r="U689">
        <f t="shared" si="249"/>
        <v>0</v>
      </c>
      <c r="V689">
        <f t="shared" si="250"/>
        <v>0</v>
      </c>
      <c r="W689">
        <f t="shared" si="251"/>
        <v>0</v>
      </c>
      <c r="X689">
        <f t="shared" si="252"/>
        <v>0</v>
      </c>
      <c r="Y689">
        <f t="shared" si="253"/>
        <v>0</v>
      </c>
      <c r="Z689">
        <f t="shared" si="254"/>
        <v>0</v>
      </c>
    </row>
    <row r="690" spans="2:26" ht="12.75">
      <c r="B690" s="18">
        <f t="shared" si="265"/>
        <v>8100000</v>
      </c>
      <c r="C690" s="19">
        <f>C691+((C673-C691)/18)*1</f>
        <v>0.5311111111111111</v>
      </c>
      <c r="E690" s="18">
        <f t="shared" si="266"/>
        <v>8100000</v>
      </c>
      <c r="F690" s="19">
        <f>F691+((F673-F691)/18)*1</f>
        <v>0.26766666666666666</v>
      </c>
      <c r="H690">
        <f t="shared" si="255"/>
        <v>0</v>
      </c>
      <c r="I690">
        <f t="shared" si="255"/>
        <v>0</v>
      </c>
      <c r="J690">
        <f t="shared" si="258"/>
        <v>0</v>
      </c>
      <c r="K690">
        <f t="shared" si="259"/>
        <v>0</v>
      </c>
      <c r="L690">
        <f t="shared" si="260"/>
        <v>0</v>
      </c>
      <c r="M690">
        <f t="shared" si="261"/>
        <v>0</v>
      </c>
      <c r="N690">
        <f t="shared" si="262"/>
        <v>0</v>
      </c>
      <c r="O690">
        <f t="shared" si="263"/>
        <v>0</v>
      </c>
      <c r="P690">
        <f t="shared" si="264"/>
        <v>0</v>
      </c>
      <c r="R690">
        <f t="shared" si="264"/>
        <v>0</v>
      </c>
      <c r="S690">
        <f t="shared" si="247"/>
        <v>0</v>
      </c>
      <c r="T690">
        <f t="shared" si="248"/>
        <v>0</v>
      </c>
      <c r="U690">
        <f t="shared" si="249"/>
        <v>0</v>
      </c>
      <c r="V690">
        <f t="shared" si="250"/>
        <v>0</v>
      </c>
      <c r="W690">
        <f t="shared" si="251"/>
        <v>0</v>
      </c>
      <c r="X690">
        <f t="shared" si="252"/>
        <v>0</v>
      </c>
      <c r="Y690">
        <f t="shared" si="253"/>
        <v>0</v>
      </c>
      <c r="Z690">
        <f t="shared" si="254"/>
        <v>0</v>
      </c>
    </row>
    <row r="691" spans="2:26" ht="12.75">
      <c r="B691" s="18">
        <f>B601*10</f>
        <v>8200000</v>
      </c>
      <c r="C691" s="19">
        <v>0.532</v>
      </c>
      <c r="E691" s="18">
        <f>E601*10</f>
        <v>8200000</v>
      </c>
      <c r="F691" s="19">
        <v>0.268</v>
      </c>
      <c r="H691">
        <f t="shared" si="255"/>
        <v>0</v>
      </c>
      <c r="I691">
        <f t="shared" si="255"/>
        <v>0</v>
      </c>
      <c r="J691">
        <f t="shared" si="258"/>
        <v>0</v>
      </c>
      <c r="K691">
        <f t="shared" si="259"/>
        <v>0</v>
      </c>
      <c r="L691">
        <f t="shared" si="260"/>
        <v>0</v>
      </c>
      <c r="M691">
        <f t="shared" si="261"/>
        <v>0</v>
      </c>
      <c r="N691">
        <f t="shared" si="262"/>
        <v>0</v>
      </c>
      <c r="O691">
        <f t="shared" si="263"/>
        <v>0</v>
      </c>
      <c r="P691">
        <f t="shared" si="264"/>
        <v>0</v>
      </c>
      <c r="R691">
        <f t="shared" si="264"/>
        <v>0</v>
      </c>
      <c r="S691">
        <f t="shared" si="247"/>
        <v>0</v>
      </c>
      <c r="T691">
        <f t="shared" si="248"/>
        <v>0</v>
      </c>
      <c r="U691">
        <f t="shared" si="249"/>
        <v>0</v>
      </c>
      <c r="V691">
        <f t="shared" si="250"/>
        <v>0</v>
      </c>
      <c r="W691">
        <f t="shared" si="251"/>
        <v>0</v>
      </c>
      <c r="X691">
        <f t="shared" si="252"/>
        <v>0</v>
      </c>
      <c r="Y691">
        <f t="shared" si="253"/>
        <v>0</v>
      </c>
      <c r="Z691">
        <f t="shared" si="254"/>
        <v>0</v>
      </c>
    </row>
    <row r="692" spans="2:26" ht="12.75">
      <c r="B692" s="18">
        <f aca="true" t="shared" si="267" ref="B692:B708">B691+100000</f>
        <v>8300000</v>
      </c>
      <c r="C692" s="19">
        <f>C709+((C691-C709)/18)*17</f>
        <v>0.5324444444444445</v>
      </c>
      <c r="E692" s="18">
        <f aca="true" t="shared" si="268" ref="E692:E708">E691+100000</f>
        <v>8300000</v>
      </c>
      <c r="F692" s="19">
        <f>F709+((F691-F709)/18)*17</f>
        <v>0.26816666666666666</v>
      </c>
      <c r="H692">
        <f t="shared" si="255"/>
        <v>0</v>
      </c>
      <c r="I692">
        <f t="shared" si="255"/>
        <v>0</v>
      </c>
      <c r="J692">
        <f t="shared" si="258"/>
        <v>0</v>
      </c>
      <c r="K692">
        <f t="shared" si="259"/>
        <v>0</v>
      </c>
      <c r="L692">
        <f t="shared" si="260"/>
        <v>0</v>
      </c>
      <c r="M692">
        <f t="shared" si="261"/>
        <v>0</v>
      </c>
      <c r="N692">
        <f t="shared" si="262"/>
        <v>0</v>
      </c>
      <c r="O692">
        <f t="shared" si="263"/>
        <v>0</v>
      </c>
      <c r="P692">
        <f t="shared" si="264"/>
        <v>0</v>
      </c>
      <c r="R692">
        <f t="shared" si="264"/>
        <v>0</v>
      </c>
      <c r="S692">
        <f t="shared" si="247"/>
        <v>0</v>
      </c>
      <c r="T692">
        <f t="shared" si="248"/>
        <v>0</v>
      </c>
      <c r="U692">
        <f t="shared" si="249"/>
        <v>0</v>
      </c>
      <c r="V692">
        <f t="shared" si="250"/>
        <v>0</v>
      </c>
      <c r="W692">
        <f t="shared" si="251"/>
        <v>0</v>
      </c>
      <c r="X692">
        <f t="shared" si="252"/>
        <v>0</v>
      </c>
      <c r="Y692">
        <f t="shared" si="253"/>
        <v>0</v>
      </c>
      <c r="Z692">
        <f t="shared" si="254"/>
        <v>0</v>
      </c>
    </row>
    <row r="693" spans="2:26" ht="12.75">
      <c r="B693" s="18">
        <f t="shared" si="267"/>
        <v>8400000</v>
      </c>
      <c r="C693" s="19">
        <f>C709+((C691-C709)/18)*16</f>
        <v>0.532888888888889</v>
      </c>
      <c r="E693" s="18">
        <f t="shared" si="268"/>
        <v>8400000</v>
      </c>
      <c r="F693" s="19">
        <f>F709+((F691-F709)/18)*16</f>
        <v>0.26833333333333337</v>
      </c>
      <c r="H693">
        <f t="shared" si="255"/>
        <v>0</v>
      </c>
      <c r="I693">
        <f t="shared" si="255"/>
        <v>0</v>
      </c>
      <c r="J693">
        <f t="shared" si="258"/>
        <v>0</v>
      </c>
      <c r="K693">
        <f t="shared" si="259"/>
        <v>0</v>
      </c>
      <c r="L693">
        <f t="shared" si="260"/>
        <v>0</v>
      </c>
      <c r="M693">
        <f t="shared" si="261"/>
        <v>0</v>
      </c>
      <c r="N693">
        <f t="shared" si="262"/>
        <v>0</v>
      </c>
      <c r="O693">
        <f t="shared" si="263"/>
        <v>0</v>
      </c>
      <c r="P693">
        <f t="shared" si="264"/>
        <v>0</v>
      </c>
      <c r="R693">
        <f t="shared" si="264"/>
        <v>0</v>
      </c>
      <c r="S693">
        <f t="shared" si="247"/>
        <v>0</v>
      </c>
      <c r="T693">
        <f t="shared" si="248"/>
        <v>0</v>
      </c>
      <c r="U693">
        <f t="shared" si="249"/>
        <v>0</v>
      </c>
      <c r="V693">
        <f t="shared" si="250"/>
        <v>0</v>
      </c>
      <c r="W693">
        <f t="shared" si="251"/>
        <v>0</v>
      </c>
      <c r="X693">
        <f t="shared" si="252"/>
        <v>0</v>
      </c>
      <c r="Y693">
        <f t="shared" si="253"/>
        <v>0</v>
      </c>
      <c r="Z693">
        <f t="shared" si="254"/>
        <v>0</v>
      </c>
    </row>
    <row r="694" spans="2:26" ht="12.75">
      <c r="B694" s="18">
        <f t="shared" si="267"/>
        <v>8500000</v>
      </c>
      <c r="C694" s="19">
        <f>C709+((C691-C709)/18)*15</f>
        <v>0.5333333333333333</v>
      </c>
      <c r="E694" s="18">
        <f t="shared" si="268"/>
        <v>8500000</v>
      </c>
      <c r="F694" s="19">
        <f>F709+((F691-F709)/18)*15</f>
        <v>0.2685</v>
      </c>
      <c r="H694">
        <f t="shared" si="255"/>
        <v>0</v>
      </c>
      <c r="I694">
        <f t="shared" si="255"/>
        <v>0</v>
      </c>
      <c r="J694">
        <f t="shared" si="258"/>
        <v>0</v>
      </c>
      <c r="K694">
        <f t="shared" si="259"/>
        <v>0</v>
      </c>
      <c r="L694">
        <f t="shared" si="260"/>
        <v>0</v>
      </c>
      <c r="M694">
        <f t="shared" si="261"/>
        <v>0</v>
      </c>
      <c r="N694">
        <f t="shared" si="262"/>
        <v>0</v>
      </c>
      <c r="O694">
        <f t="shared" si="263"/>
        <v>0</v>
      </c>
      <c r="P694">
        <f t="shared" si="264"/>
        <v>0</v>
      </c>
      <c r="R694">
        <f t="shared" si="264"/>
        <v>0</v>
      </c>
      <c r="S694">
        <f t="shared" si="247"/>
        <v>0</v>
      </c>
      <c r="T694">
        <f t="shared" si="248"/>
        <v>0</v>
      </c>
      <c r="U694">
        <f t="shared" si="249"/>
        <v>0</v>
      </c>
      <c r="V694">
        <f t="shared" si="250"/>
        <v>0</v>
      </c>
      <c r="W694">
        <f t="shared" si="251"/>
        <v>0</v>
      </c>
      <c r="X694">
        <f t="shared" si="252"/>
        <v>0</v>
      </c>
      <c r="Y694">
        <f t="shared" si="253"/>
        <v>0</v>
      </c>
      <c r="Z694">
        <f t="shared" si="254"/>
        <v>0</v>
      </c>
    </row>
    <row r="695" spans="2:26" ht="12.75">
      <c r="B695" s="18">
        <f t="shared" si="267"/>
        <v>8600000</v>
      </c>
      <c r="C695" s="19">
        <f>C709+((C691-C709)/18)*14</f>
        <v>0.5337777777777778</v>
      </c>
      <c r="E695" s="18">
        <f t="shared" si="268"/>
        <v>8600000</v>
      </c>
      <c r="F695" s="19">
        <f>F709+((F691-F709)/18)*14</f>
        <v>0.26866666666666666</v>
      </c>
      <c r="H695">
        <f t="shared" si="255"/>
        <v>0</v>
      </c>
      <c r="I695">
        <f t="shared" si="255"/>
        <v>0</v>
      </c>
      <c r="J695">
        <f t="shared" si="258"/>
        <v>0</v>
      </c>
      <c r="K695">
        <f t="shared" si="259"/>
        <v>0</v>
      </c>
      <c r="L695">
        <f t="shared" si="260"/>
        <v>0</v>
      </c>
      <c r="M695">
        <f t="shared" si="261"/>
        <v>0</v>
      </c>
      <c r="N695">
        <f t="shared" si="262"/>
        <v>0</v>
      </c>
      <c r="O695">
        <f t="shared" si="263"/>
        <v>0</v>
      </c>
      <c r="P695">
        <f t="shared" si="264"/>
        <v>0</v>
      </c>
      <c r="R695">
        <f t="shared" si="264"/>
        <v>0</v>
      </c>
      <c r="S695">
        <f t="shared" si="247"/>
        <v>0</v>
      </c>
      <c r="T695">
        <f t="shared" si="248"/>
        <v>0</v>
      </c>
      <c r="U695">
        <f t="shared" si="249"/>
        <v>0</v>
      </c>
      <c r="V695">
        <f t="shared" si="250"/>
        <v>0</v>
      </c>
      <c r="W695">
        <f t="shared" si="251"/>
        <v>0</v>
      </c>
      <c r="X695">
        <f t="shared" si="252"/>
        <v>0</v>
      </c>
      <c r="Y695">
        <f t="shared" si="253"/>
        <v>0</v>
      </c>
      <c r="Z695">
        <f t="shared" si="254"/>
        <v>0</v>
      </c>
    </row>
    <row r="696" spans="2:26" ht="12.75">
      <c r="B696" s="18">
        <f t="shared" si="267"/>
        <v>8700000</v>
      </c>
      <c r="C696" s="19">
        <f>C709+((C691-C709)/18)*13</f>
        <v>0.5342222222222223</v>
      </c>
      <c r="E696" s="18">
        <f t="shared" si="268"/>
        <v>8700000</v>
      </c>
      <c r="F696" s="19">
        <f>F709+((F691-F709)/18)*13</f>
        <v>0.26883333333333337</v>
      </c>
      <c r="H696">
        <f t="shared" si="255"/>
        <v>0</v>
      </c>
      <c r="I696">
        <f t="shared" si="255"/>
        <v>0</v>
      </c>
      <c r="J696">
        <f t="shared" si="258"/>
        <v>0</v>
      </c>
      <c r="K696">
        <f t="shared" si="259"/>
        <v>0</v>
      </c>
      <c r="L696">
        <f t="shared" si="260"/>
        <v>0</v>
      </c>
      <c r="M696">
        <f t="shared" si="261"/>
        <v>0</v>
      </c>
      <c r="N696">
        <f t="shared" si="262"/>
        <v>0</v>
      </c>
      <c r="O696">
        <f t="shared" si="263"/>
        <v>0</v>
      </c>
      <c r="P696">
        <f t="shared" si="264"/>
        <v>0</v>
      </c>
      <c r="R696">
        <f t="shared" si="264"/>
        <v>0</v>
      </c>
      <c r="S696">
        <f t="shared" si="247"/>
        <v>0</v>
      </c>
      <c r="T696">
        <f t="shared" si="248"/>
        <v>0</v>
      </c>
      <c r="U696">
        <f t="shared" si="249"/>
        <v>0</v>
      </c>
      <c r="V696">
        <f t="shared" si="250"/>
        <v>0</v>
      </c>
      <c r="W696">
        <f t="shared" si="251"/>
        <v>0</v>
      </c>
      <c r="X696">
        <f t="shared" si="252"/>
        <v>0</v>
      </c>
      <c r="Y696">
        <f t="shared" si="253"/>
        <v>0</v>
      </c>
      <c r="Z696">
        <f t="shared" si="254"/>
        <v>0</v>
      </c>
    </row>
    <row r="697" spans="2:26" ht="12.75">
      <c r="B697" s="18">
        <f t="shared" si="267"/>
        <v>8800000</v>
      </c>
      <c r="C697" s="19">
        <f>C709+((C691-C709)/18)*12</f>
        <v>0.5346666666666667</v>
      </c>
      <c r="E697" s="18">
        <f t="shared" si="268"/>
        <v>8800000</v>
      </c>
      <c r="F697" s="19">
        <f>F709+((F691-F709)/18)*12</f>
        <v>0.269</v>
      </c>
      <c r="H697">
        <f t="shared" si="255"/>
        <v>0</v>
      </c>
      <c r="I697">
        <f t="shared" si="255"/>
        <v>0</v>
      </c>
      <c r="J697">
        <f t="shared" si="258"/>
        <v>0</v>
      </c>
      <c r="K697">
        <f t="shared" si="259"/>
        <v>0</v>
      </c>
      <c r="L697">
        <f t="shared" si="260"/>
        <v>0</v>
      </c>
      <c r="M697">
        <f t="shared" si="261"/>
        <v>0</v>
      </c>
      <c r="N697">
        <f t="shared" si="262"/>
        <v>0</v>
      </c>
      <c r="O697">
        <f t="shared" si="263"/>
        <v>0</v>
      </c>
      <c r="P697">
        <f t="shared" si="264"/>
        <v>0</v>
      </c>
      <c r="R697">
        <f t="shared" si="264"/>
        <v>0</v>
      </c>
      <c r="S697">
        <f t="shared" si="247"/>
        <v>0</v>
      </c>
      <c r="T697">
        <f t="shared" si="248"/>
        <v>0</v>
      </c>
      <c r="U697">
        <f t="shared" si="249"/>
        <v>0</v>
      </c>
      <c r="V697">
        <f t="shared" si="250"/>
        <v>0</v>
      </c>
      <c r="W697">
        <f t="shared" si="251"/>
        <v>0</v>
      </c>
      <c r="X697">
        <f t="shared" si="252"/>
        <v>0</v>
      </c>
      <c r="Y697">
        <f t="shared" si="253"/>
        <v>0</v>
      </c>
      <c r="Z697">
        <f t="shared" si="254"/>
        <v>0</v>
      </c>
    </row>
    <row r="698" spans="2:26" ht="12.75">
      <c r="B698" s="18">
        <f t="shared" si="267"/>
        <v>8900000</v>
      </c>
      <c r="C698" s="19">
        <f>C709+((C691-C709)/18)*11</f>
        <v>0.5351111111111111</v>
      </c>
      <c r="E698" s="18">
        <f t="shared" si="268"/>
        <v>8900000</v>
      </c>
      <c r="F698" s="19">
        <f>F709+((F691-F709)/18)*11</f>
        <v>0.26916666666666667</v>
      </c>
      <c r="H698">
        <f t="shared" si="255"/>
        <v>0</v>
      </c>
      <c r="I698">
        <f t="shared" si="255"/>
        <v>0</v>
      </c>
      <c r="J698">
        <f t="shared" si="258"/>
        <v>0</v>
      </c>
      <c r="K698">
        <f t="shared" si="259"/>
        <v>0</v>
      </c>
      <c r="L698">
        <f t="shared" si="260"/>
        <v>0</v>
      </c>
      <c r="M698">
        <f t="shared" si="261"/>
        <v>0</v>
      </c>
      <c r="N698">
        <f t="shared" si="262"/>
        <v>0</v>
      </c>
      <c r="O698">
        <f t="shared" si="263"/>
        <v>0</v>
      </c>
      <c r="P698">
        <f t="shared" si="264"/>
        <v>0</v>
      </c>
      <c r="R698">
        <f t="shared" si="264"/>
        <v>0</v>
      </c>
      <c r="S698">
        <f t="shared" si="247"/>
        <v>0</v>
      </c>
      <c r="T698">
        <f t="shared" si="248"/>
        <v>0</v>
      </c>
      <c r="U698">
        <f t="shared" si="249"/>
        <v>0</v>
      </c>
      <c r="V698">
        <f t="shared" si="250"/>
        <v>0</v>
      </c>
      <c r="W698">
        <f t="shared" si="251"/>
        <v>0</v>
      </c>
      <c r="X698">
        <f t="shared" si="252"/>
        <v>0</v>
      </c>
      <c r="Y698">
        <f t="shared" si="253"/>
        <v>0</v>
      </c>
      <c r="Z698">
        <f t="shared" si="254"/>
        <v>0</v>
      </c>
    </row>
    <row r="699" spans="2:26" ht="12.75">
      <c r="B699" s="18">
        <f t="shared" si="267"/>
        <v>9000000</v>
      </c>
      <c r="C699" s="19">
        <f>C709+((C691-C709)/18)*10</f>
        <v>0.5355555555555556</v>
      </c>
      <c r="E699" s="18">
        <f t="shared" si="268"/>
        <v>9000000</v>
      </c>
      <c r="F699" s="19">
        <f>F709+((F691-F709)/18)*10</f>
        <v>0.26933333333333337</v>
      </c>
      <c r="H699">
        <f t="shared" si="255"/>
        <v>0</v>
      </c>
      <c r="I699">
        <f t="shared" si="255"/>
        <v>0</v>
      </c>
      <c r="J699">
        <f t="shared" si="258"/>
        <v>0</v>
      </c>
      <c r="K699">
        <f t="shared" si="259"/>
        <v>0</v>
      </c>
      <c r="L699">
        <f t="shared" si="260"/>
        <v>0</v>
      </c>
      <c r="M699">
        <f t="shared" si="261"/>
        <v>0</v>
      </c>
      <c r="N699">
        <f t="shared" si="262"/>
        <v>0</v>
      </c>
      <c r="O699">
        <f t="shared" si="263"/>
        <v>0</v>
      </c>
      <c r="P699">
        <f t="shared" si="264"/>
        <v>0</v>
      </c>
      <c r="R699">
        <f t="shared" si="264"/>
        <v>0</v>
      </c>
      <c r="S699">
        <f t="shared" si="247"/>
        <v>0</v>
      </c>
      <c r="T699">
        <f t="shared" si="248"/>
        <v>0</v>
      </c>
      <c r="U699">
        <f t="shared" si="249"/>
        <v>0</v>
      </c>
      <c r="V699">
        <f t="shared" si="250"/>
        <v>0</v>
      </c>
      <c r="W699">
        <f t="shared" si="251"/>
        <v>0</v>
      </c>
      <c r="X699">
        <f t="shared" si="252"/>
        <v>0</v>
      </c>
      <c r="Y699">
        <f t="shared" si="253"/>
        <v>0</v>
      </c>
      <c r="Z699">
        <f t="shared" si="254"/>
        <v>0</v>
      </c>
    </row>
    <row r="700" spans="2:26" ht="12.75">
      <c r="B700" s="18">
        <f t="shared" si="267"/>
        <v>9100000</v>
      </c>
      <c r="C700" s="19">
        <f>C709+((C691-C709)/18)*9</f>
        <v>0.536</v>
      </c>
      <c r="E700" s="18">
        <f t="shared" si="268"/>
        <v>9100000</v>
      </c>
      <c r="F700" s="19">
        <f>F709+((F691-F709)/18)*9</f>
        <v>0.2695</v>
      </c>
      <c r="H700">
        <f t="shared" si="255"/>
        <v>0</v>
      </c>
      <c r="I700">
        <f t="shared" si="255"/>
        <v>0</v>
      </c>
      <c r="J700">
        <f t="shared" si="258"/>
        <v>0</v>
      </c>
      <c r="K700">
        <f t="shared" si="259"/>
        <v>0</v>
      </c>
      <c r="L700">
        <f t="shared" si="260"/>
        <v>0</v>
      </c>
      <c r="M700">
        <f t="shared" si="261"/>
        <v>0</v>
      </c>
      <c r="N700">
        <f t="shared" si="262"/>
        <v>0</v>
      </c>
      <c r="O700">
        <f t="shared" si="263"/>
        <v>0</v>
      </c>
      <c r="P700">
        <f t="shared" si="264"/>
        <v>0</v>
      </c>
      <c r="R700">
        <f t="shared" si="264"/>
        <v>0</v>
      </c>
      <c r="S700">
        <f t="shared" si="247"/>
        <v>0</v>
      </c>
      <c r="T700">
        <f t="shared" si="248"/>
        <v>0</v>
      </c>
      <c r="U700">
        <f t="shared" si="249"/>
        <v>0</v>
      </c>
      <c r="V700">
        <f t="shared" si="250"/>
        <v>0</v>
      </c>
      <c r="W700">
        <f t="shared" si="251"/>
        <v>0</v>
      </c>
      <c r="X700">
        <f t="shared" si="252"/>
        <v>0</v>
      </c>
      <c r="Y700">
        <f t="shared" si="253"/>
        <v>0</v>
      </c>
      <c r="Z700">
        <f t="shared" si="254"/>
        <v>0</v>
      </c>
    </row>
    <row r="701" spans="2:26" ht="12.75">
      <c r="B701" s="18">
        <f t="shared" si="267"/>
        <v>9200000</v>
      </c>
      <c r="C701" s="19">
        <f>C709+((C691-C709)/18)*8</f>
        <v>0.5364444444444445</v>
      </c>
      <c r="E701" s="18">
        <f t="shared" si="268"/>
        <v>9200000</v>
      </c>
      <c r="F701" s="19">
        <f>F709+((F691-F709)/18)*8</f>
        <v>0.26966666666666667</v>
      </c>
      <c r="H701">
        <f t="shared" si="255"/>
        <v>0</v>
      </c>
      <c r="I701">
        <f t="shared" si="255"/>
        <v>0</v>
      </c>
      <c r="J701">
        <f t="shared" si="258"/>
        <v>0</v>
      </c>
      <c r="K701">
        <f t="shared" si="259"/>
        <v>0</v>
      </c>
      <c r="L701">
        <f t="shared" si="260"/>
        <v>0</v>
      </c>
      <c r="M701">
        <f t="shared" si="261"/>
        <v>0</v>
      </c>
      <c r="N701">
        <f t="shared" si="262"/>
        <v>0</v>
      </c>
      <c r="O701">
        <f t="shared" si="263"/>
        <v>0</v>
      </c>
      <c r="P701">
        <f t="shared" si="264"/>
        <v>0</v>
      </c>
      <c r="R701">
        <f t="shared" si="264"/>
        <v>0</v>
      </c>
      <c r="S701">
        <f t="shared" si="247"/>
        <v>0</v>
      </c>
      <c r="T701">
        <f t="shared" si="248"/>
        <v>0</v>
      </c>
      <c r="U701">
        <f t="shared" si="249"/>
        <v>0</v>
      </c>
      <c r="V701">
        <f t="shared" si="250"/>
        <v>0</v>
      </c>
      <c r="W701">
        <f t="shared" si="251"/>
        <v>0</v>
      </c>
      <c r="X701">
        <f t="shared" si="252"/>
        <v>0</v>
      </c>
      <c r="Y701">
        <f t="shared" si="253"/>
        <v>0</v>
      </c>
      <c r="Z701">
        <f t="shared" si="254"/>
        <v>0</v>
      </c>
    </row>
    <row r="702" spans="2:26" ht="12.75">
      <c r="B702" s="18">
        <f t="shared" si="267"/>
        <v>9300000</v>
      </c>
      <c r="C702" s="19">
        <f>C709+((C691-C709)/18)*7</f>
        <v>0.536888888888889</v>
      </c>
      <c r="E702" s="18">
        <f t="shared" si="268"/>
        <v>9300000</v>
      </c>
      <c r="F702" s="19">
        <f>F709+((F691-F709)/18)*7</f>
        <v>0.26983333333333337</v>
      </c>
      <c r="H702">
        <f t="shared" si="255"/>
        <v>0</v>
      </c>
      <c r="I702">
        <f t="shared" si="255"/>
        <v>0</v>
      </c>
      <c r="J702">
        <f t="shared" si="258"/>
        <v>0</v>
      </c>
      <c r="K702">
        <f t="shared" si="259"/>
        <v>0</v>
      </c>
      <c r="L702">
        <f t="shared" si="260"/>
        <v>0</v>
      </c>
      <c r="M702">
        <f t="shared" si="261"/>
        <v>0</v>
      </c>
      <c r="N702">
        <f t="shared" si="262"/>
        <v>0</v>
      </c>
      <c r="O702">
        <f t="shared" si="263"/>
        <v>0</v>
      </c>
      <c r="P702">
        <f t="shared" si="264"/>
        <v>0</v>
      </c>
      <c r="R702">
        <f t="shared" si="264"/>
        <v>0</v>
      </c>
      <c r="S702">
        <f t="shared" si="247"/>
        <v>0</v>
      </c>
      <c r="T702">
        <f t="shared" si="248"/>
        <v>0</v>
      </c>
      <c r="U702">
        <f t="shared" si="249"/>
        <v>0</v>
      </c>
      <c r="V702">
        <f t="shared" si="250"/>
        <v>0</v>
      </c>
      <c r="W702">
        <f t="shared" si="251"/>
        <v>0</v>
      </c>
      <c r="X702">
        <f t="shared" si="252"/>
        <v>0</v>
      </c>
      <c r="Y702">
        <f t="shared" si="253"/>
        <v>0</v>
      </c>
      <c r="Z702">
        <f t="shared" si="254"/>
        <v>0</v>
      </c>
    </row>
    <row r="703" spans="2:26" ht="12.75">
      <c r="B703" s="18">
        <f t="shared" si="267"/>
        <v>9400000</v>
      </c>
      <c r="C703" s="19">
        <f>C709+((C691-C709)/18)*6</f>
        <v>0.5373333333333333</v>
      </c>
      <c r="E703" s="18">
        <f t="shared" si="268"/>
        <v>9400000</v>
      </c>
      <c r="F703" s="19">
        <f>F709+((F691-F709)/18)*6</f>
        <v>0.27</v>
      </c>
      <c r="H703">
        <f t="shared" si="255"/>
        <v>0</v>
      </c>
      <c r="I703">
        <f t="shared" si="255"/>
        <v>0</v>
      </c>
      <c r="J703">
        <f t="shared" si="258"/>
        <v>0</v>
      </c>
      <c r="K703">
        <f t="shared" si="259"/>
        <v>0</v>
      </c>
      <c r="L703">
        <f t="shared" si="260"/>
        <v>0</v>
      </c>
      <c r="M703">
        <f t="shared" si="261"/>
        <v>0</v>
      </c>
      <c r="N703">
        <f t="shared" si="262"/>
        <v>0</v>
      </c>
      <c r="O703">
        <f t="shared" si="263"/>
        <v>0</v>
      </c>
      <c r="P703">
        <f t="shared" si="264"/>
        <v>0</v>
      </c>
      <c r="R703">
        <f t="shared" si="264"/>
        <v>0</v>
      </c>
      <c r="S703">
        <f t="shared" si="247"/>
        <v>0</v>
      </c>
      <c r="T703">
        <f t="shared" si="248"/>
        <v>0</v>
      </c>
      <c r="U703">
        <f t="shared" si="249"/>
        <v>0</v>
      </c>
      <c r="V703">
        <f t="shared" si="250"/>
        <v>0</v>
      </c>
      <c r="W703">
        <f t="shared" si="251"/>
        <v>0</v>
      </c>
      <c r="X703">
        <f t="shared" si="252"/>
        <v>0</v>
      </c>
      <c r="Y703">
        <f t="shared" si="253"/>
        <v>0</v>
      </c>
      <c r="Z703">
        <f t="shared" si="254"/>
        <v>0</v>
      </c>
    </row>
    <row r="704" spans="2:26" ht="12.75">
      <c r="B704" s="18">
        <f t="shared" si="267"/>
        <v>9500000</v>
      </c>
      <c r="C704" s="19">
        <f>C709+((C691-C709)/18)*5</f>
        <v>0.5377777777777778</v>
      </c>
      <c r="E704" s="18">
        <f t="shared" si="268"/>
        <v>9500000</v>
      </c>
      <c r="F704" s="19">
        <f>F709+((F691-F709)/18)*5</f>
        <v>0.27016666666666667</v>
      </c>
      <c r="H704">
        <f t="shared" si="255"/>
        <v>0</v>
      </c>
      <c r="I704">
        <f t="shared" si="255"/>
        <v>0</v>
      </c>
      <c r="J704">
        <f t="shared" si="258"/>
        <v>0</v>
      </c>
      <c r="K704">
        <f t="shared" si="259"/>
        <v>0</v>
      </c>
      <c r="L704">
        <f t="shared" si="260"/>
        <v>0</v>
      </c>
      <c r="M704">
        <f t="shared" si="261"/>
        <v>0</v>
      </c>
      <c r="N704">
        <f t="shared" si="262"/>
        <v>0</v>
      </c>
      <c r="O704">
        <f t="shared" si="263"/>
        <v>0</v>
      </c>
      <c r="P704">
        <f t="shared" si="264"/>
        <v>0</v>
      </c>
      <c r="R704">
        <f t="shared" si="264"/>
        <v>0</v>
      </c>
      <c r="S704">
        <f t="shared" si="247"/>
        <v>0</v>
      </c>
      <c r="T704">
        <f t="shared" si="248"/>
        <v>0</v>
      </c>
      <c r="U704">
        <f t="shared" si="249"/>
        <v>0</v>
      </c>
      <c r="V704">
        <f t="shared" si="250"/>
        <v>0</v>
      </c>
      <c r="W704">
        <f t="shared" si="251"/>
        <v>0</v>
      </c>
      <c r="X704">
        <f t="shared" si="252"/>
        <v>0</v>
      </c>
      <c r="Y704">
        <f t="shared" si="253"/>
        <v>0</v>
      </c>
      <c r="Z704">
        <f t="shared" si="254"/>
        <v>0</v>
      </c>
    </row>
    <row r="705" spans="2:26" ht="12.75">
      <c r="B705" s="18">
        <f t="shared" si="267"/>
        <v>9600000</v>
      </c>
      <c r="C705" s="19">
        <f>C709+((C691-C709)/18)*4</f>
        <v>0.5382222222222223</v>
      </c>
      <c r="E705" s="18">
        <f t="shared" si="268"/>
        <v>9600000</v>
      </c>
      <c r="F705" s="19">
        <f>F709+((F691-F709)/18)*4</f>
        <v>0.27033333333333337</v>
      </c>
      <c r="H705">
        <f t="shared" si="255"/>
        <v>0</v>
      </c>
      <c r="I705">
        <f t="shared" si="255"/>
        <v>0</v>
      </c>
      <c r="J705">
        <f t="shared" si="258"/>
        <v>0</v>
      </c>
      <c r="K705">
        <f t="shared" si="259"/>
        <v>0</v>
      </c>
      <c r="L705">
        <f t="shared" si="260"/>
        <v>0</v>
      </c>
      <c r="M705">
        <f t="shared" si="261"/>
        <v>0</v>
      </c>
      <c r="N705">
        <f t="shared" si="262"/>
        <v>0</v>
      </c>
      <c r="O705">
        <f t="shared" si="263"/>
        <v>0</v>
      </c>
      <c r="P705">
        <f t="shared" si="264"/>
        <v>0</v>
      </c>
      <c r="R705">
        <f t="shared" si="264"/>
        <v>0</v>
      </c>
      <c r="S705">
        <f t="shared" si="247"/>
        <v>0</v>
      </c>
      <c r="T705">
        <f t="shared" si="248"/>
        <v>0</v>
      </c>
      <c r="U705">
        <f t="shared" si="249"/>
        <v>0</v>
      </c>
      <c r="V705">
        <f t="shared" si="250"/>
        <v>0</v>
      </c>
      <c r="W705">
        <f t="shared" si="251"/>
        <v>0</v>
      </c>
      <c r="X705">
        <f t="shared" si="252"/>
        <v>0</v>
      </c>
      <c r="Y705">
        <f t="shared" si="253"/>
        <v>0</v>
      </c>
      <c r="Z705">
        <f t="shared" si="254"/>
        <v>0</v>
      </c>
    </row>
    <row r="706" spans="2:26" ht="12.75">
      <c r="B706" s="18">
        <f t="shared" si="267"/>
        <v>9700000</v>
      </c>
      <c r="C706" s="19">
        <f>C709+((C691-C709)/18)*3</f>
        <v>0.5386666666666667</v>
      </c>
      <c r="E706" s="18">
        <f t="shared" si="268"/>
        <v>9700000</v>
      </c>
      <c r="F706" s="19">
        <f>F709+((F691-F709)/18)*3</f>
        <v>0.2705</v>
      </c>
      <c r="H706">
        <f t="shared" si="255"/>
        <v>0</v>
      </c>
      <c r="I706">
        <f t="shared" si="255"/>
        <v>0</v>
      </c>
      <c r="J706">
        <f t="shared" si="258"/>
        <v>0</v>
      </c>
      <c r="K706">
        <f t="shared" si="259"/>
        <v>0</v>
      </c>
      <c r="L706">
        <f t="shared" si="260"/>
        <v>0</v>
      </c>
      <c r="M706">
        <f t="shared" si="261"/>
        <v>0</v>
      </c>
      <c r="N706">
        <f t="shared" si="262"/>
        <v>0</v>
      </c>
      <c r="O706">
        <f t="shared" si="263"/>
        <v>0</v>
      </c>
      <c r="P706">
        <f t="shared" si="264"/>
        <v>0</v>
      </c>
      <c r="R706">
        <f t="shared" si="264"/>
        <v>0</v>
      </c>
      <c r="S706">
        <f t="shared" si="247"/>
        <v>0</v>
      </c>
      <c r="T706">
        <f t="shared" si="248"/>
        <v>0</v>
      </c>
      <c r="U706">
        <f t="shared" si="249"/>
        <v>0</v>
      </c>
      <c r="V706">
        <f t="shared" si="250"/>
        <v>0</v>
      </c>
      <c r="W706">
        <f t="shared" si="251"/>
        <v>0</v>
      </c>
      <c r="X706">
        <f t="shared" si="252"/>
        <v>0</v>
      </c>
      <c r="Y706">
        <f t="shared" si="253"/>
        <v>0</v>
      </c>
      <c r="Z706">
        <f t="shared" si="254"/>
        <v>0</v>
      </c>
    </row>
    <row r="707" spans="2:26" ht="12.75">
      <c r="B707" s="18">
        <f t="shared" si="267"/>
        <v>9800000</v>
      </c>
      <c r="C707" s="19">
        <f>C709+((C691-C709)/18)*2</f>
        <v>0.5391111111111111</v>
      </c>
      <c r="E707" s="18">
        <f t="shared" si="268"/>
        <v>9800000</v>
      </c>
      <c r="F707" s="19">
        <f>F709+((F691-F709)/18)*2</f>
        <v>0.27066666666666667</v>
      </c>
      <c r="H707">
        <f t="shared" si="255"/>
        <v>0</v>
      </c>
      <c r="I707">
        <f t="shared" si="255"/>
        <v>0</v>
      </c>
      <c r="J707">
        <f t="shared" si="258"/>
        <v>0</v>
      </c>
      <c r="K707">
        <f t="shared" si="259"/>
        <v>0</v>
      </c>
      <c r="L707">
        <f t="shared" si="260"/>
        <v>0</v>
      </c>
      <c r="M707">
        <f t="shared" si="261"/>
        <v>0</v>
      </c>
      <c r="N707">
        <f t="shared" si="262"/>
        <v>0</v>
      </c>
      <c r="O707">
        <f t="shared" si="263"/>
        <v>0</v>
      </c>
      <c r="P707">
        <f t="shared" si="264"/>
        <v>0</v>
      </c>
      <c r="R707">
        <f t="shared" si="264"/>
        <v>0</v>
      </c>
      <c r="S707">
        <f t="shared" si="247"/>
        <v>0</v>
      </c>
      <c r="T707">
        <f t="shared" si="248"/>
        <v>0</v>
      </c>
      <c r="U707">
        <f t="shared" si="249"/>
        <v>0</v>
      </c>
      <c r="V707">
        <f t="shared" si="250"/>
        <v>0</v>
      </c>
      <c r="W707">
        <f t="shared" si="251"/>
        <v>0</v>
      </c>
      <c r="X707">
        <f t="shared" si="252"/>
        <v>0</v>
      </c>
      <c r="Y707">
        <f t="shared" si="253"/>
        <v>0</v>
      </c>
      <c r="Z707">
        <f t="shared" si="254"/>
        <v>0</v>
      </c>
    </row>
    <row r="708" spans="2:26" ht="12.75">
      <c r="B708" s="18">
        <f t="shared" si="267"/>
        <v>9900000</v>
      </c>
      <c r="C708" s="19">
        <f>C709+((C691-C709)/18)*1</f>
        <v>0.5395555555555556</v>
      </c>
      <c r="E708" s="18">
        <f t="shared" si="268"/>
        <v>9900000</v>
      </c>
      <c r="F708" s="19">
        <f>F709+((F691-F709)/18)*1</f>
        <v>0.27083333333333337</v>
      </c>
      <c r="H708">
        <f t="shared" si="255"/>
        <v>0</v>
      </c>
      <c r="I708">
        <f t="shared" si="255"/>
        <v>0</v>
      </c>
      <c r="J708">
        <f t="shared" si="258"/>
        <v>0</v>
      </c>
      <c r="K708">
        <f t="shared" si="259"/>
        <v>0</v>
      </c>
      <c r="L708">
        <f t="shared" si="260"/>
        <v>0</v>
      </c>
      <c r="M708">
        <f t="shared" si="261"/>
        <v>0</v>
      </c>
      <c r="N708">
        <f t="shared" si="262"/>
        <v>0</v>
      </c>
      <c r="O708">
        <f t="shared" si="263"/>
        <v>0</v>
      </c>
      <c r="P708">
        <f t="shared" si="264"/>
        <v>0</v>
      </c>
      <c r="R708">
        <f t="shared" si="264"/>
        <v>0</v>
      </c>
      <c r="S708">
        <f t="shared" si="247"/>
        <v>0</v>
      </c>
      <c r="T708">
        <f t="shared" si="248"/>
        <v>0</v>
      </c>
      <c r="U708">
        <f t="shared" si="249"/>
        <v>0</v>
      </c>
      <c r="V708">
        <f t="shared" si="250"/>
        <v>0</v>
      </c>
      <c r="W708">
        <f t="shared" si="251"/>
        <v>0</v>
      </c>
      <c r="X708">
        <f t="shared" si="252"/>
        <v>0</v>
      </c>
      <c r="Y708">
        <f t="shared" si="253"/>
        <v>0</v>
      </c>
      <c r="Z708">
        <f t="shared" si="254"/>
        <v>0</v>
      </c>
    </row>
    <row r="709" spans="2:26" ht="12.75">
      <c r="B709" s="18">
        <f>B619*10</f>
        <v>10000000</v>
      </c>
      <c r="C709" s="19">
        <v>0.54</v>
      </c>
      <c r="E709" s="18">
        <f>E619*10</f>
        <v>10000000</v>
      </c>
      <c r="F709" s="19">
        <v>0.271</v>
      </c>
      <c r="H709">
        <f t="shared" si="255"/>
        <v>0</v>
      </c>
      <c r="I709">
        <f t="shared" si="255"/>
        <v>0</v>
      </c>
      <c r="J709">
        <f t="shared" si="258"/>
        <v>0</v>
      </c>
      <c r="K709">
        <f t="shared" si="259"/>
        <v>0</v>
      </c>
      <c r="L709">
        <f t="shared" si="260"/>
        <v>0</v>
      </c>
      <c r="M709">
        <f t="shared" si="261"/>
        <v>0</v>
      </c>
      <c r="N709">
        <f t="shared" si="262"/>
        <v>0</v>
      </c>
      <c r="O709">
        <f t="shared" si="263"/>
        <v>0</v>
      </c>
      <c r="P709">
        <f t="shared" si="264"/>
        <v>0</v>
      </c>
      <c r="R709">
        <f t="shared" si="264"/>
        <v>0</v>
      </c>
      <c r="S709">
        <f t="shared" si="247"/>
        <v>0</v>
      </c>
      <c r="T709">
        <f t="shared" si="248"/>
        <v>0</v>
      </c>
      <c r="U709">
        <f t="shared" si="249"/>
        <v>0</v>
      </c>
      <c r="V709">
        <f t="shared" si="250"/>
        <v>0</v>
      </c>
      <c r="W709">
        <f t="shared" si="251"/>
        <v>0</v>
      </c>
      <c r="X709">
        <f t="shared" si="252"/>
        <v>0</v>
      </c>
      <c r="Y709">
        <f t="shared" si="253"/>
        <v>0</v>
      </c>
      <c r="Z709">
        <f t="shared" si="254"/>
        <v>0</v>
      </c>
    </row>
    <row r="710" spans="2:26" ht="12.75">
      <c r="B710" s="18">
        <f aca="true" t="shared" si="269" ref="B710:B726">B709+1000000</f>
        <v>11000000</v>
      </c>
      <c r="C710" s="19">
        <f>C727+((C709-C727)/18)*17</f>
        <v>0.5411111111111111</v>
      </c>
      <c r="E710" s="18">
        <f aca="true" t="shared" si="270" ref="E710:E726">E709+1000000</f>
        <v>11000000</v>
      </c>
      <c r="F710" s="19">
        <f>F727+((F709-F727)/18)*17</f>
        <v>0.27105555555555555</v>
      </c>
      <c r="H710">
        <f t="shared" si="255"/>
        <v>0</v>
      </c>
      <c r="I710">
        <f t="shared" si="255"/>
        <v>0</v>
      </c>
      <c r="J710">
        <f t="shared" si="258"/>
        <v>0</v>
      </c>
      <c r="K710">
        <f t="shared" si="259"/>
        <v>0</v>
      </c>
      <c r="L710">
        <f t="shared" si="260"/>
        <v>0</v>
      </c>
      <c r="M710">
        <f t="shared" si="261"/>
        <v>0</v>
      </c>
      <c r="N710">
        <f t="shared" si="262"/>
        <v>0</v>
      </c>
      <c r="O710">
        <f t="shared" si="263"/>
        <v>0</v>
      </c>
      <c r="P710">
        <f t="shared" si="264"/>
        <v>0</v>
      </c>
      <c r="R710">
        <f t="shared" si="264"/>
        <v>0</v>
      </c>
      <c r="S710">
        <f aca="true" t="shared" si="271" ref="S710:S773">IF(AND(S$4&gt;=$E710,S$4&lt;$E711),$F710,0)</f>
        <v>0</v>
      </c>
      <c r="T710">
        <f aca="true" t="shared" si="272" ref="T710:T773">IF(AND(T$4&gt;=$E710,T$4&lt;$E711),$F710,0)</f>
        <v>0</v>
      </c>
      <c r="U710">
        <f aca="true" t="shared" si="273" ref="U710:U773">IF(AND(U$4&gt;=$E710,U$4&lt;$E711),$F710,0)</f>
        <v>0</v>
      </c>
      <c r="V710">
        <f aca="true" t="shared" si="274" ref="V710:V773">IF(AND(V$4&gt;=$E710,V$4&lt;$E711),$F710,0)</f>
        <v>0</v>
      </c>
      <c r="W710">
        <f aca="true" t="shared" si="275" ref="W710:W773">IF(AND(W$4&gt;=$E710,W$4&lt;$E711),$F710,0)</f>
        <v>0</v>
      </c>
      <c r="X710">
        <f aca="true" t="shared" si="276" ref="X710:X773">IF(AND(X$4&gt;=$E710,X$4&lt;$E711),$F710,0)</f>
        <v>0</v>
      </c>
      <c r="Y710">
        <f aca="true" t="shared" si="277" ref="Y710:Y773">IF(AND(Y$4&gt;=$E710,Y$4&lt;$E711),$F710,0)</f>
        <v>0</v>
      </c>
      <c r="Z710">
        <f aca="true" t="shared" si="278" ref="Z710:Z773">IF(AND(Z$4&gt;=$E710,Z$4&lt;$E711),$F710,0)</f>
        <v>0</v>
      </c>
    </row>
    <row r="711" spans="2:26" ht="12.75">
      <c r="B711" s="18">
        <f t="shared" si="269"/>
        <v>12000000</v>
      </c>
      <c r="C711" s="19">
        <f>C727+((C709-C727)/18)*16</f>
        <v>0.5422222222222223</v>
      </c>
      <c r="E711" s="18">
        <f t="shared" si="270"/>
        <v>12000000</v>
      </c>
      <c r="F711" s="19">
        <f>F727+((F709-F727)/18)*16</f>
        <v>0.27111111111111114</v>
      </c>
      <c r="H711">
        <f aca="true" t="shared" si="279" ref="H711:I774">IF(AND(H$4&gt;=$E711,H$4&lt;$E712),$F711,0)</f>
        <v>0</v>
      </c>
      <c r="I711">
        <f t="shared" si="279"/>
        <v>0</v>
      </c>
      <c r="J711">
        <f t="shared" si="258"/>
        <v>0</v>
      </c>
      <c r="K711">
        <f t="shared" si="259"/>
        <v>0</v>
      </c>
      <c r="L711">
        <f t="shared" si="260"/>
        <v>0</v>
      </c>
      <c r="M711">
        <f t="shared" si="261"/>
        <v>0</v>
      </c>
      <c r="N711">
        <f t="shared" si="262"/>
        <v>0</v>
      </c>
      <c r="O711">
        <f t="shared" si="263"/>
        <v>0</v>
      </c>
      <c r="P711">
        <f t="shared" si="264"/>
        <v>0</v>
      </c>
      <c r="R711">
        <f t="shared" si="264"/>
        <v>0</v>
      </c>
      <c r="S711">
        <f t="shared" si="271"/>
        <v>0</v>
      </c>
      <c r="T711">
        <f t="shared" si="272"/>
        <v>0</v>
      </c>
      <c r="U711">
        <f t="shared" si="273"/>
        <v>0</v>
      </c>
      <c r="V711">
        <f t="shared" si="274"/>
        <v>0</v>
      </c>
      <c r="W711">
        <f t="shared" si="275"/>
        <v>0</v>
      </c>
      <c r="X711">
        <f t="shared" si="276"/>
        <v>0</v>
      </c>
      <c r="Y711">
        <f t="shared" si="277"/>
        <v>0</v>
      </c>
      <c r="Z711">
        <f t="shared" si="278"/>
        <v>0</v>
      </c>
    </row>
    <row r="712" spans="2:26" ht="12.75">
      <c r="B712" s="18">
        <f t="shared" si="269"/>
        <v>13000000</v>
      </c>
      <c r="C712" s="19">
        <f>C727+((C709-C727)/18)*15</f>
        <v>0.5433333333333333</v>
      </c>
      <c r="E712" s="18">
        <f t="shared" si="270"/>
        <v>13000000</v>
      </c>
      <c r="F712" s="19">
        <f>F727+((F709-F727)/18)*15</f>
        <v>0.27116666666666667</v>
      </c>
      <c r="H712">
        <f t="shared" si="279"/>
        <v>0</v>
      </c>
      <c r="I712">
        <f t="shared" si="279"/>
        <v>0</v>
      </c>
      <c r="J712">
        <f t="shared" si="258"/>
        <v>0</v>
      </c>
      <c r="K712">
        <f t="shared" si="259"/>
        <v>0</v>
      </c>
      <c r="L712">
        <f t="shared" si="260"/>
        <v>0</v>
      </c>
      <c r="M712">
        <f t="shared" si="261"/>
        <v>0</v>
      </c>
      <c r="N712">
        <f t="shared" si="262"/>
        <v>0</v>
      </c>
      <c r="O712">
        <f t="shared" si="263"/>
        <v>0</v>
      </c>
      <c r="P712">
        <f t="shared" si="264"/>
        <v>0</v>
      </c>
      <c r="R712">
        <f t="shared" si="264"/>
        <v>0</v>
      </c>
      <c r="S712">
        <f t="shared" si="271"/>
        <v>0</v>
      </c>
      <c r="T712">
        <f t="shared" si="272"/>
        <v>0</v>
      </c>
      <c r="U712">
        <f t="shared" si="273"/>
        <v>0</v>
      </c>
      <c r="V712">
        <f t="shared" si="274"/>
        <v>0</v>
      </c>
      <c r="W712">
        <f t="shared" si="275"/>
        <v>0</v>
      </c>
      <c r="X712">
        <f t="shared" si="276"/>
        <v>0</v>
      </c>
      <c r="Y712">
        <f t="shared" si="277"/>
        <v>0</v>
      </c>
      <c r="Z712">
        <f t="shared" si="278"/>
        <v>0</v>
      </c>
    </row>
    <row r="713" spans="2:26" ht="12.75">
      <c r="B713" s="18">
        <f t="shared" si="269"/>
        <v>14000000</v>
      </c>
      <c r="C713" s="19">
        <f>C727+((C709-C727)/18)*14</f>
        <v>0.5444444444444445</v>
      </c>
      <c r="E713" s="18">
        <f t="shared" si="270"/>
        <v>14000000</v>
      </c>
      <c r="F713" s="19">
        <f>F727+((F709-F727)/18)*14</f>
        <v>0.27122222222222225</v>
      </c>
      <c r="H713">
        <f t="shared" si="279"/>
        <v>0</v>
      </c>
      <c r="I713">
        <f t="shared" si="279"/>
        <v>0</v>
      </c>
      <c r="J713">
        <f t="shared" si="258"/>
        <v>0</v>
      </c>
      <c r="K713">
        <f t="shared" si="259"/>
        <v>0</v>
      </c>
      <c r="L713">
        <f t="shared" si="260"/>
        <v>0</v>
      </c>
      <c r="M713">
        <f t="shared" si="261"/>
        <v>0</v>
      </c>
      <c r="N713">
        <f t="shared" si="262"/>
        <v>0</v>
      </c>
      <c r="O713">
        <f t="shared" si="263"/>
        <v>0</v>
      </c>
      <c r="P713">
        <f t="shared" si="264"/>
        <v>0</v>
      </c>
      <c r="R713">
        <f t="shared" si="264"/>
        <v>0</v>
      </c>
      <c r="S713">
        <f t="shared" si="271"/>
        <v>0</v>
      </c>
      <c r="T713">
        <f t="shared" si="272"/>
        <v>0</v>
      </c>
      <c r="U713">
        <f t="shared" si="273"/>
        <v>0</v>
      </c>
      <c r="V713">
        <f t="shared" si="274"/>
        <v>0</v>
      </c>
      <c r="W713">
        <f t="shared" si="275"/>
        <v>0</v>
      </c>
      <c r="X713">
        <f t="shared" si="276"/>
        <v>0</v>
      </c>
      <c r="Y713">
        <f t="shared" si="277"/>
        <v>0</v>
      </c>
      <c r="Z713">
        <f t="shared" si="278"/>
        <v>0</v>
      </c>
    </row>
    <row r="714" spans="2:26" ht="12.75">
      <c r="B714" s="18">
        <f t="shared" si="269"/>
        <v>15000000</v>
      </c>
      <c r="C714" s="19">
        <f>C727+((C709-C727)/18)*13</f>
        <v>0.5455555555555556</v>
      </c>
      <c r="E714" s="18">
        <f t="shared" si="270"/>
        <v>15000000</v>
      </c>
      <c r="F714" s="19">
        <f>F727+((F709-F727)/18)*13</f>
        <v>0.2712777777777778</v>
      </c>
      <c r="H714">
        <f t="shared" si="279"/>
        <v>0</v>
      </c>
      <c r="I714">
        <f t="shared" si="279"/>
        <v>0</v>
      </c>
      <c r="J714">
        <f t="shared" si="258"/>
        <v>0</v>
      </c>
      <c r="K714">
        <f t="shared" si="259"/>
        <v>0</v>
      </c>
      <c r="L714">
        <f t="shared" si="260"/>
        <v>0</v>
      </c>
      <c r="M714">
        <f t="shared" si="261"/>
        <v>0</v>
      </c>
      <c r="N714">
        <f t="shared" si="262"/>
        <v>0</v>
      </c>
      <c r="O714">
        <f t="shared" si="263"/>
        <v>0</v>
      </c>
      <c r="P714">
        <f t="shared" si="264"/>
        <v>0</v>
      </c>
      <c r="R714">
        <f t="shared" si="264"/>
        <v>0</v>
      </c>
      <c r="S714">
        <f t="shared" si="271"/>
        <v>0</v>
      </c>
      <c r="T714">
        <f t="shared" si="272"/>
        <v>0</v>
      </c>
      <c r="U714">
        <f t="shared" si="273"/>
        <v>0</v>
      </c>
      <c r="V714">
        <f t="shared" si="274"/>
        <v>0</v>
      </c>
      <c r="W714">
        <f t="shared" si="275"/>
        <v>0</v>
      </c>
      <c r="X714">
        <f t="shared" si="276"/>
        <v>0</v>
      </c>
      <c r="Y714">
        <f t="shared" si="277"/>
        <v>0</v>
      </c>
      <c r="Z714">
        <f t="shared" si="278"/>
        <v>0</v>
      </c>
    </row>
    <row r="715" spans="2:26" ht="12.75">
      <c r="B715" s="18">
        <f t="shared" si="269"/>
        <v>16000000</v>
      </c>
      <c r="C715" s="19">
        <f>C727+((C709-C727)/18)*12</f>
        <v>0.5466666666666667</v>
      </c>
      <c r="E715" s="18">
        <f t="shared" si="270"/>
        <v>16000000</v>
      </c>
      <c r="F715" s="19">
        <f>F727+((F709-F727)/18)*12</f>
        <v>0.27133333333333337</v>
      </c>
      <c r="H715">
        <f t="shared" si="279"/>
        <v>0</v>
      </c>
      <c r="I715">
        <f t="shared" si="279"/>
        <v>0</v>
      </c>
      <c r="J715">
        <f t="shared" si="258"/>
        <v>0</v>
      </c>
      <c r="K715">
        <f t="shared" si="259"/>
        <v>0</v>
      </c>
      <c r="L715">
        <f t="shared" si="260"/>
        <v>0</v>
      </c>
      <c r="M715">
        <f t="shared" si="261"/>
        <v>0</v>
      </c>
      <c r="N715">
        <f t="shared" si="262"/>
        <v>0</v>
      </c>
      <c r="O715">
        <f t="shared" si="263"/>
        <v>0</v>
      </c>
      <c r="P715">
        <f t="shared" si="264"/>
        <v>0</v>
      </c>
      <c r="R715">
        <f t="shared" si="264"/>
        <v>0</v>
      </c>
      <c r="S715">
        <f t="shared" si="271"/>
        <v>0</v>
      </c>
      <c r="T715">
        <f t="shared" si="272"/>
        <v>0</v>
      </c>
      <c r="U715">
        <f t="shared" si="273"/>
        <v>0</v>
      </c>
      <c r="V715">
        <f t="shared" si="274"/>
        <v>0</v>
      </c>
      <c r="W715">
        <f t="shared" si="275"/>
        <v>0</v>
      </c>
      <c r="X715">
        <f t="shared" si="276"/>
        <v>0</v>
      </c>
      <c r="Y715">
        <f t="shared" si="277"/>
        <v>0</v>
      </c>
      <c r="Z715">
        <f t="shared" si="278"/>
        <v>0</v>
      </c>
    </row>
    <row r="716" spans="2:26" ht="12.75">
      <c r="B716" s="18">
        <f t="shared" si="269"/>
        <v>17000000</v>
      </c>
      <c r="C716" s="19">
        <f>C727+((C709-C727)/18)*11</f>
        <v>0.5477777777777778</v>
      </c>
      <c r="E716" s="18">
        <f t="shared" si="270"/>
        <v>17000000</v>
      </c>
      <c r="F716" s="19">
        <f>F727+((F709-F727)/18)*11</f>
        <v>0.2713888888888889</v>
      </c>
      <c r="H716">
        <f t="shared" si="279"/>
        <v>0</v>
      </c>
      <c r="I716">
        <f t="shared" si="279"/>
        <v>0</v>
      </c>
      <c r="J716">
        <f t="shared" si="258"/>
        <v>0</v>
      </c>
      <c r="K716">
        <f t="shared" si="259"/>
        <v>0</v>
      </c>
      <c r="L716">
        <f t="shared" si="260"/>
        <v>0</v>
      </c>
      <c r="M716">
        <f t="shared" si="261"/>
        <v>0</v>
      </c>
      <c r="N716">
        <f t="shared" si="262"/>
        <v>0</v>
      </c>
      <c r="O716">
        <f t="shared" si="263"/>
        <v>0</v>
      </c>
      <c r="P716">
        <f t="shared" si="264"/>
        <v>0</v>
      </c>
      <c r="R716">
        <f t="shared" si="264"/>
        <v>0</v>
      </c>
      <c r="S716">
        <f t="shared" si="271"/>
        <v>0</v>
      </c>
      <c r="T716">
        <f t="shared" si="272"/>
        <v>0</v>
      </c>
      <c r="U716">
        <f t="shared" si="273"/>
        <v>0</v>
      </c>
      <c r="V716">
        <f t="shared" si="274"/>
        <v>0</v>
      </c>
      <c r="W716">
        <f t="shared" si="275"/>
        <v>0</v>
      </c>
      <c r="X716">
        <f t="shared" si="276"/>
        <v>0</v>
      </c>
      <c r="Y716">
        <f t="shared" si="277"/>
        <v>0</v>
      </c>
      <c r="Z716">
        <f t="shared" si="278"/>
        <v>0</v>
      </c>
    </row>
    <row r="717" spans="2:26" ht="12.75">
      <c r="B717" s="18">
        <f t="shared" si="269"/>
        <v>18000000</v>
      </c>
      <c r="C717" s="19">
        <f>C727+((C709-C727)/18)*10</f>
        <v>0.548888888888889</v>
      </c>
      <c r="E717" s="18">
        <f t="shared" si="270"/>
        <v>18000000</v>
      </c>
      <c r="F717" s="19">
        <f>F727+((F709-F727)/18)*10</f>
        <v>0.2714444444444445</v>
      </c>
      <c r="H717">
        <f t="shared" si="279"/>
        <v>0</v>
      </c>
      <c r="I717">
        <f t="shared" si="279"/>
        <v>0</v>
      </c>
      <c r="J717">
        <f t="shared" si="258"/>
        <v>0</v>
      </c>
      <c r="K717">
        <f t="shared" si="259"/>
        <v>0</v>
      </c>
      <c r="L717">
        <f t="shared" si="260"/>
        <v>0</v>
      </c>
      <c r="M717">
        <f t="shared" si="261"/>
        <v>0</v>
      </c>
      <c r="N717">
        <f t="shared" si="262"/>
        <v>0</v>
      </c>
      <c r="O717">
        <f t="shared" si="263"/>
        <v>0</v>
      </c>
      <c r="P717">
        <f t="shared" si="264"/>
        <v>0</v>
      </c>
      <c r="R717">
        <f t="shared" si="264"/>
        <v>0</v>
      </c>
      <c r="S717">
        <f t="shared" si="271"/>
        <v>0</v>
      </c>
      <c r="T717">
        <f t="shared" si="272"/>
        <v>0</v>
      </c>
      <c r="U717">
        <f t="shared" si="273"/>
        <v>0</v>
      </c>
      <c r="V717">
        <f t="shared" si="274"/>
        <v>0</v>
      </c>
      <c r="W717">
        <f t="shared" si="275"/>
        <v>0</v>
      </c>
      <c r="X717">
        <f t="shared" si="276"/>
        <v>0</v>
      </c>
      <c r="Y717">
        <f t="shared" si="277"/>
        <v>0</v>
      </c>
      <c r="Z717">
        <f t="shared" si="278"/>
        <v>0</v>
      </c>
    </row>
    <row r="718" spans="2:26" ht="12.75">
      <c r="B718" s="18">
        <f t="shared" si="269"/>
        <v>19000000</v>
      </c>
      <c r="C718" s="19">
        <f>C727+((C709-C727)/18)*9</f>
        <v>0.55</v>
      </c>
      <c r="E718" s="18">
        <f t="shared" si="270"/>
        <v>19000000</v>
      </c>
      <c r="F718" s="19">
        <f>F727+((F709-F727)/18)*9</f>
        <v>0.2715</v>
      </c>
      <c r="H718">
        <f t="shared" si="279"/>
        <v>0</v>
      </c>
      <c r="I718">
        <f t="shared" si="279"/>
        <v>0</v>
      </c>
      <c r="J718">
        <f t="shared" si="258"/>
        <v>0</v>
      </c>
      <c r="K718">
        <f t="shared" si="259"/>
        <v>0</v>
      </c>
      <c r="L718">
        <f t="shared" si="260"/>
        <v>0</v>
      </c>
      <c r="M718">
        <f t="shared" si="261"/>
        <v>0</v>
      </c>
      <c r="N718">
        <f t="shared" si="262"/>
        <v>0</v>
      </c>
      <c r="O718">
        <f t="shared" si="263"/>
        <v>0</v>
      </c>
      <c r="P718">
        <f t="shared" si="264"/>
        <v>0</v>
      </c>
      <c r="R718">
        <f t="shared" si="264"/>
        <v>0</v>
      </c>
      <c r="S718">
        <f t="shared" si="271"/>
        <v>0</v>
      </c>
      <c r="T718">
        <f t="shared" si="272"/>
        <v>0</v>
      </c>
      <c r="U718">
        <f t="shared" si="273"/>
        <v>0</v>
      </c>
      <c r="V718">
        <f t="shared" si="274"/>
        <v>0</v>
      </c>
      <c r="W718">
        <f t="shared" si="275"/>
        <v>0</v>
      </c>
      <c r="X718">
        <f t="shared" si="276"/>
        <v>0</v>
      </c>
      <c r="Y718">
        <f t="shared" si="277"/>
        <v>0</v>
      </c>
      <c r="Z718">
        <f t="shared" si="278"/>
        <v>0</v>
      </c>
    </row>
    <row r="719" spans="2:26" ht="12.75">
      <c r="B719" s="18">
        <f t="shared" si="269"/>
        <v>20000000</v>
      </c>
      <c r="C719" s="19">
        <f>C727+((C709-C727)/18)*8</f>
        <v>0.5511111111111111</v>
      </c>
      <c r="E719" s="18">
        <f t="shared" si="270"/>
        <v>20000000</v>
      </c>
      <c r="F719" s="19">
        <f>F727+((F709-F727)/18)*8</f>
        <v>0.27155555555555555</v>
      </c>
      <c r="H719">
        <f t="shared" si="279"/>
        <v>0</v>
      </c>
      <c r="I719">
        <f t="shared" si="279"/>
        <v>0</v>
      </c>
      <c r="J719">
        <f t="shared" si="258"/>
        <v>0</v>
      </c>
      <c r="K719">
        <f t="shared" si="259"/>
        <v>0</v>
      </c>
      <c r="L719">
        <f t="shared" si="260"/>
        <v>0</v>
      </c>
      <c r="M719">
        <f t="shared" si="261"/>
        <v>0</v>
      </c>
      <c r="N719">
        <f t="shared" si="262"/>
        <v>0</v>
      </c>
      <c r="O719">
        <f t="shared" si="263"/>
        <v>0</v>
      </c>
      <c r="P719">
        <f t="shared" si="264"/>
        <v>0</v>
      </c>
      <c r="R719">
        <f t="shared" si="264"/>
        <v>0</v>
      </c>
      <c r="S719">
        <f t="shared" si="271"/>
        <v>0</v>
      </c>
      <c r="T719">
        <f t="shared" si="272"/>
        <v>0</v>
      </c>
      <c r="U719">
        <f t="shared" si="273"/>
        <v>0</v>
      </c>
      <c r="V719">
        <f t="shared" si="274"/>
        <v>0</v>
      </c>
      <c r="W719">
        <f t="shared" si="275"/>
        <v>0</v>
      </c>
      <c r="X719">
        <f t="shared" si="276"/>
        <v>0</v>
      </c>
      <c r="Y719">
        <f t="shared" si="277"/>
        <v>0</v>
      </c>
      <c r="Z719">
        <f t="shared" si="278"/>
        <v>0</v>
      </c>
    </row>
    <row r="720" spans="2:26" ht="12.75">
      <c r="B720" s="18">
        <f t="shared" si="269"/>
        <v>21000000</v>
      </c>
      <c r="C720" s="19">
        <f>C727+((C709-C727)/18)*7</f>
        <v>0.5522222222222223</v>
      </c>
      <c r="E720" s="18">
        <f t="shared" si="270"/>
        <v>21000000</v>
      </c>
      <c r="F720" s="19">
        <f>F727+((F709-F727)/18)*7</f>
        <v>0.27161111111111114</v>
      </c>
      <c r="H720">
        <f t="shared" si="279"/>
        <v>0</v>
      </c>
      <c r="I720">
        <f t="shared" si="279"/>
        <v>0</v>
      </c>
      <c r="J720">
        <f t="shared" si="258"/>
        <v>0</v>
      </c>
      <c r="K720">
        <f t="shared" si="259"/>
        <v>0</v>
      </c>
      <c r="L720">
        <f t="shared" si="260"/>
        <v>0</v>
      </c>
      <c r="M720">
        <f t="shared" si="261"/>
        <v>0</v>
      </c>
      <c r="N720">
        <f t="shared" si="262"/>
        <v>0</v>
      </c>
      <c r="O720">
        <f t="shared" si="263"/>
        <v>0</v>
      </c>
      <c r="P720">
        <f t="shared" si="264"/>
        <v>0</v>
      </c>
      <c r="R720">
        <f t="shared" si="264"/>
        <v>0</v>
      </c>
      <c r="S720">
        <f t="shared" si="271"/>
        <v>0</v>
      </c>
      <c r="T720">
        <f t="shared" si="272"/>
        <v>0</v>
      </c>
      <c r="U720">
        <f t="shared" si="273"/>
        <v>0</v>
      </c>
      <c r="V720">
        <f t="shared" si="274"/>
        <v>0</v>
      </c>
      <c r="W720">
        <f t="shared" si="275"/>
        <v>0</v>
      </c>
      <c r="X720">
        <f t="shared" si="276"/>
        <v>0</v>
      </c>
      <c r="Y720">
        <f t="shared" si="277"/>
        <v>0</v>
      </c>
      <c r="Z720">
        <f t="shared" si="278"/>
        <v>0</v>
      </c>
    </row>
    <row r="721" spans="2:26" ht="12.75">
      <c r="B721" s="18">
        <f t="shared" si="269"/>
        <v>22000000</v>
      </c>
      <c r="C721" s="19">
        <f>C727+((C709-C727)/18)*6</f>
        <v>0.5533333333333333</v>
      </c>
      <c r="E721" s="18">
        <f t="shared" si="270"/>
        <v>22000000</v>
      </c>
      <c r="F721" s="19">
        <f>F727+((F709-F727)/18)*6</f>
        <v>0.27166666666666667</v>
      </c>
      <c r="H721">
        <f t="shared" si="279"/>
        <v>0</v>
      </c>
      <c r="I721">
        <f t="shared" si="279"/>
        <v>0</v>
      </c>
      <c r="J721">
        <f t="shared" si="258"/>
        <v>0</v>
      </c>
      <c r="K721">
        <f t="shared" si="259"/>
        <v>0</v>
      </c>
      <c r="L721">
        <f t="shared" si="260"/>
        <v>0</v>
      </c>
      <c r="M721">
        <f t="shared" si="261"/>
        <v>0</v>
      </c>
      <c r="N721">
        <f t="shared" si="262"/>
        <v>0</v>
      </c>
      <c r="O721">
        <f t="shared" si="263"/>
        <v>0</v>
      </c>
      <c r="P721">
        <f t="shared" si="264"/>
        <v>0</v>
      </c>
      <c r="R721">
        <f t="shared" si="264"/>
        <v>0</v>
      </c>
      <c r="S721">
        <f t="shared" si="271"/>
        <v>0</v>
      </c>
      <c r="T721">
        <f t="shared" si="272"/>
        <v>0</v>
      </c>
      <c r="U721">
        <f t="shared" si="273"/>
        <v>0</v>
      </c>
      <c r="V721">
        <f t="shared" si="274"/>
        <v>0</v>
      </c>
      <c r="W721">
        <f t="shared" si="275"/>
        <v>0</v>
      </c>
      <c r="X721">
        <f t="shared" si="276"/>
        <v>0</v>
      </c>
      <c r="Y721">
        <f t="shared" si="277"/>
        <v>0</v>
      </c>
      <c r="Z721">
        <f t="shared" si="278"/>
        <v>0</v>
      </c>
    </row>
    <row r="722" spans="2:26" ht="12.75">
      <c r="B722" s="18">
        <f t="shared" si="269"/>
        <v>23000000</v>
      </c>
      <c r="C722" s="19">
        <f>C727+((C709-C727)/18)*5</f>
        <v>0.5544444444444445</v>
      </c>
      <c r="E722" s="18">
        <f t="shared" si="270"/>
        <v>23000000</v>
      </c>
      <c r="F722" s="19">
        <f>F727+((F709-F727)/18)*5</f>
        <v>0.27172222222222225</v>
      </c>
      <c r="H722">
        <f t="shared" si="279"/>
        <v>0</v>
      </c>
      <c r="I722">
        <f t="shared" si="279"/>
        <v>0</v>
      </c>
      <c r="J722">
        <f t="shared" si="258"/>
        <v>0</v>
      </c>
      <c r="K722">
        <f t="shared" si="259"/>
        <v>0</v>
      </c>
      <c r="L722">
        <f t="shared" si="260"/>
        <v>0</v>
      </c>
      <c r="M722">
        <f t="shared" si="261"/>
        <v>0</v>
      </c>
      <c r="N722">
        <f t="shared" si="262"/>
        <v>0</v>
      </c>
      <c r="O722">
        <f t="shared" si="263"/>
        <v>0</v>
      </c>
      <c r="P722">
        <f t="shared" si="264"/>
        <v>0</v>
      </c>
      <c r="R722">
        <f t="shared" si="264"/>
        <v>0</v>
      </c>
      <c r="S722">
        <f t="shared" si="271"/>
        <v>0</v>
      </c>
      <c r="T722">
        <f t="shared" si="272"/>
        <v>0</v>
      </c>
      <c r="U722">
        <f t="shared" si="273"/>
        <v>0</v>
      </c>
      <c r="V722">
        <f t="shared" si="274"/>
        <v>0</v>
      </c>
      <c r="W722">
        <f t="shared" si="275"/>
        <v>0</v>
      </c>
      <c r="X722">
        <f t="shared" si="276"/>
        <v>0</v>
      </c>
      <c r="Y722">
        <f t="shared" si="277"/>
        <v>0</v>
      </c>
      <c r="Z722">
        <f t="shared" si="278"/>
        <v>0</v>
      </c>
    </row>
    <row r="723" spans="2:26" ht="12.75">
      <c r="B723" s="18">
        <f t="shared" si="269"/>
        <v>24000000</v>
      </c>
      <c r="C723" s="19">
        <f>C727+((C709-C727)/18)*4</f>
        <v>0.5555555555555556</v>
      </c>
      <c r="E723" s="18">
        <f t="shared" si="270"/>
        <v>24000000</v>
      </c>
      <c r="F723" s="19">
        <f>F727+((F709-F727)/18)*4</f>
        <v>0.2717777777777778</v>
      </c>
      <c r="H723">
        <f t="shared" si="279"/>
        <v>0</v>
      </c>
      <c r="I723">
        <f t="shared" si="279"/>
        <v>0</v>
      </c>
      <c r="J723">
        <f t="shared" si="258"/>
        <v>0</v>
      </c>
      <c r="K723">
        <f t="shared" si="259"/>
        <v>0</v>
      </c>
      <c r="L723">
        <f t="shared" si="260"/>
        <v>0</v>
      </c>
      <c r="M723">
        <f t="shared" si="261"/>
        <v>0</v>
      </c>
      <c r="N723">
        <f t="shared" si="262"/>
        <v>0</v>
      </c>
      <c r="O723">
        <f t="shared" si="263"/>
        <v>0</v>
      </c>
      <c r="P723">
        <f t="shared" si="264"/>
        <v>0</v>
      </c>
      <c r="R723">
        <f t="shared" si="264"/>
        <v>0</v>
      </c>
      <c r="S723">
        <f t="shared" si="271"/>
        <v>0</v>
      </c>
      <c r="T723">
        <f t="shared" si="272"/>
        <v>0</v>
      </c>
      <c r="U723">
        <f t="shared" si="273"/>
        <v>0</v>
      </c>
      <c r="V723">
        <f t="shared" si="274"/>
        <v>0</v>
      </c>
      <c r="W723">
        <f t="shared" si="275"/>
        <v>0</v>
      </c>
      <c r="X723">
        <f t="shared" si="276"/>
        <v>0</v>
      </c>
      <c r="Y723">
        <f t="shared" si="277"/>
        <v>0</v>
      </c>
      <c r="Z723">
        <f t="shared" si="278"/>
        <v>0</v>
      </c>
    </row>
    <row r="724" spans="2:26" ht="12.75">
      <c r="B724" s="18">
        <f t="shared" si="269"/>
        <v>25000000</v>
      </c>
      <c r="C724" s="19">
        <f>C727+((C709-C727)/18)*3</f>
        <v>0.5566666666666668</v>
      </c>
      <c r="E724" s="18">
        <f t="shared" si="270"/>
        <v>25000000</v>
      </c>
      <c r="F724" s="19">
        <f>F727+((F709-F727)/18)*3</f>
        <v>0.27183333333333337</v>
      </c>
      <c r="H724">
        <f t="shared" si="279"/>
        <v>0</v>
      </c>
      <c r="I724">
        <f t="shared" si="279"/>
        <v>0</v>
      </c>
      <c r="J724">
        <f t="shared" si="258"/>
        <v>0</v>
      </c>
      <c r="K724">
        <f t="shared" si="259"/>
        <v>0</v>
      </c>
      <c r="L724">
        <f t="shared" si="260"/>
        <v>0</v>
      </c>
      <c r="M724">
        <f t="shared" si="261"/>
        <v>0</v>
      </c>
      <c r="N724">
        <f t="shared" si="262"/>
        <v>0</v>
      </c>
      <c r="O724">
        <f t="shared" si="263"/>
        <v>0</v>
      </c>
      <c r="P724">
        <f t="shared" si="264"/>
        <v>0</v>
      </c>
      <c r="R724">
        <f t="shared" si="264"/>
        <v>0</v>
      </c>
      <c r="S724">
        <f t="shared" si="271"/>
        <v>0</v>
      </c>
      <c r="T724">
        <f t="shared" si="272"/>
        <v>0</v>
      </c>
      <c r="U724">
        <f t="shared" si="273"/>
        <v>0</v>
      </c>
      <c r="V724">
        <f t="shared" si="274"/>
        <v>0</v>
      </c>
      <c r="W724">
        <f t="shared" si="275"/>
        <v>0</v>
      </c>
      <c r="X724">
        <f t="shared" si="276"/>
        <v>0</v>
      </c>
      <c r="Y724">
        <f t="shared" si="277"/>
        <v>0</v>
      </c>
      <c r="Z724">
        <f t="shared" si="278"/>
        <v>0</v>
      </c>
    </row>
    <row r="725" spans="2:26" ht="12.75">
      <c r="B725" s="18">
        <f t="shared" si="269"/>
        <v>26000000</v>
      </c>
      <c r="C725" s="19">
        <f>C727+((C709-C727)/18)*2</f>
        <v>0.5577777777777778</v>
      </c>
      <c r="E725" s="18">
        <f t="shared" si="270"/>
        <v>26000000</v>
      </c>
      <c r="F725" s="19">
        <f>F727+((F709-F727)/18)*2</f>
        <v>0.2718888888888889</v>
      </c>
      <c r="H725">
        <f t="shared" si="279"/>
        <v>0</v>
      </c>
      <c r="I725">
        <f t="shared" si="279"/>
        <v>0</v>
      </c>
      <c r="J725">
        <f t="shared" si="258"/>
        <v>0</v>
      </c>
      <c r="K725">
        <f t="shared" si="259"/>
        <v>0</v>
      </c>
      <c r="L725">
        <f t="shared" si="260"/>
        <v>0</v>
      </c>
      <c r="M725">
        <f t="shared" si="261"/>
        <v>0</v>
      </c>
      <c r="N725">
        <f t="shared" si="262"/>
        <v>0</v>
      </c>
      <c r="O725">
        <f t="shared" si="263"/>
        <v>0</v>
      </c>
      <c r="P725">
        <f t="shared" si="264"/>
        <v>0</v>
      </c>
      <c r="R725">
        <f t="shared" si="264"/>
        <v>0</v>
      </c>
      <c r="S725">
        <f t="shared" si="271"/>
        <v>0</v>
      </c>
      <c r="T725">
        <f t="shared" si="272"/>
        <v>0</v>
      </c>
      <c r="U725">
        <f t="shared" si="273"/>
        <v>0</v>
      </c>
      <c r="V725">
        <f t="shared" si="274"/>
        <v>0</v>
      </c>
      <c r="W725">
        <f t="shared" si="275"/>
        <v>0</v>
      </c>
      <c r="X725">
        <f t="shared" si="276"/>
        <v>0</v>
      </c>
      <c r="Y725">
        <f t="shared" si="277"/>
        <v>0</v>
      </c>
      <c r="Z725">
        <f t="shared" si="278"/>
        <v>0</v>
      </c>
    </row>
    <row r="726" spans="2:26" ht="12.75">
      <c r="B726" s="18">
        <f t="shared" si="269"/>
        <v>27000000</v>
      </c>
      <c r="C726" s="19">
        <f>C727+((C709-C727)/18)*1</f>
        <v>0.558888888888889</v>
      </c>
      <c r="E726" s="18">
        <f t="shared" si="270"/>
        <v>27000000</v>
      </c>
      <c r="F726" s="19">
        <f>F727+((F709-F727)/18)*1</f>
        <v>0.2719444444444445</v>
      </c>
      <c r="H726">
        <f t="shared" si="279"/>
        <v>0</v>
      </c>
      <c r="I726">
        <f t="shared" si="279"/>
        <v>0</v>
      </c>
      <c r="J726">
        <f aca="true" t="shared" si="280" ref="J726:J789">IF(AND(J$4&gt;=$E726,J$4&lt;$E727),$F726,0)</f>
        <v>0</v>
      </c>
      <c r="K726">
        <f aca="true" t="shared" si="281" ref="K726:K789">IF(AND(K$4&gt;=$E726,K$4&lt;$E727),$F726,0)</f>
        <v>0</v>
      </c>
      <c r="L726">
        <f aca="true" t="shared" si="282" ref="L726:L789">IF(AND(L$4&gt;=$E726,L$4&lt;$E727),$F726,0)</f>
        <v>0</v>
      </c>
      <c r="M726">
        <f aca="true" t="shared" si="283" ref="M726:M789">IF(AND(M$4&gt;=$E726,M$4&lt;$E727),$F726,0)</f>
        <v>0</v>
      </c>
      <c r="N726">
        <f aca="true" t="shared" si="284" ref="N726:N789">IF(AND(N$4&gt;=$E726,N$4&lt;$E727),$F726,0)</f>
        <v>0</v>
      </c>
      <c r="O726">
        <f aca="true" t="shared" si="285" ref="O726:O789">IF(AND(O$4&gt;=$E726,O$4&lt;$E727),$F726,0)</f>
        <v>0</v>
      </c>
      <c r="P726">
        <f aca="true" t="shared" si="286" ref="P726:R789">IF(AND(P$4&gt;=$E726,P$4&lt;$E727),$F726,0)</f>
        <v>0</v>
      </c>
      <c r="R726">
        <f t="shared" si="286"/>
        <v>0</v>
      </c>
      <c r="S726">
        <f t="shared" si="271"/>
        <v>0</v>
      </c>
      <c r="T726">
        <f t="shared" si="272"/>
        <v>0</v>
      </c>
      <c r="U726">
        <f t="shared" si="273"/>
        <v>0</v>
      </c>
      <c r="V726">
        <f t="shared" si="274"/>
        <v>0</v>
      </c>
      <c r="W726">
        <f t="shared" si="275"/>
        <v>0</v>
      </c>
      <c r="X726">
        <f t="shared" si="276"/>
        <v>0</v>
      </c>
      <c r="Y726">
        <f t="shared" si="277"/>
        <v>0</v>
      </c>
      <c r="Z726">
        <f t="shared" si="278"/>
        <v>0</v>
      </c>
    </row>
    <row r="727" spans="2:26" ht="12.75">
      <c r="B727" s="18">
        <f>B637*10</f>
        <v>28000000.000000004</v>
      </c>
      <c r="C727" s="19">
        <v>0.56</v>
      </c>
      <c r="E727" s="18">
        <f>E637*10</f>
        <v>28000000.000000004</v>
      </c>
      <c r="F727" s="19">
        <v>0.272</v>
      </c>
      <c r="H727">
        <f t="shared" si="279"/>
        <v>0</v>
      </c>
      <c r="I727">
        <f t="shared" si="279"/>
        <v>0</v>
      </c>
      <c r="J727">
        <f t="shared" si="280"/>
        <v>0</v>
      </c>
      <c r="K727">
        <f t="shared" si="281"/>
        <v>0</v>
      </c>
      <c r="L727">
        <f t="shared" si="282"/>
        <v>0</v>
      </c>
      <c r="M727">
        <f t="shared" si="283"/>
        <v>0</v>
      </c>
      <c r="N727">
        <f t="shared" si="284"/>
        <v>0</v>
      </c>
      <c r="O727">
        <f t="shared" si="285"/>
        <v>0</v>
      </c>
      <c r="P727">
        <f t="shared" si="286"/>
        <v>0</v>
      </c>
      <c r="R727">
        <f t="shared" si="286"/>
        <v>0</v>
      </c>
      <c r="S727">
        <f t="shared" si="271"/>
        <v>0</v>
      </c>
      <c r="T727">
        <f t="shared" si="272"/>
        <v>0</v>
      </c>
      <c r="U727">
        <f t="shared" si="273"/>
        <v>0</v>
      </c>
      <c r="V727">
        <f t="shared" si="274"/>
        <v>0</v>
      </c>
      <c r="W727">
        <f t="shared" si="275"/>
        <v>0</v>
      </c>
      <c r="X727">
        <f t="shared" si="276"/>
        <v>0</v>
      </c>
      <c r="Y727">
        <f t="shared" si="277"/>
        <v>0</v>
      </c>
      <c r="Z727">
        <f t="shared" si="278"/>
        <v>0</v>
      </c>
    </row>
    <row r="728" spans="2:26" ht="12.75">
      <c r="B728" s="18">
        <f aca="true" t="shared" si="287" ref="B728:B744">B727+1000000</f>
        <v>29000000.000000004</v>
      </c>
      <c r="C728" s="19">
        <f>C745+((C727-C745)/18)*17</f>
        <v>0.5598333333333334</v>
      </c>
      <c r="E728" s="18">
        <f aca="true" t="shared" si="288" ref="E728:E744">E727+1000000</f>
        <v>29000000.000000004</v>
      </c>
      <c r="F728" s="19">
        <f>F745+((F727-F745)/18)*17</f>
        <v>0.272</v>
      </c>
      <c r="H728">
        <f t="shared" si="279"/>
        <v>0</v>
      </c>
      <c r="I728">
        <f t="shared" si="279"/>
        <v>0</v>
      </c>
      <c r="J728">
        <f t="shared" si="280"/>
        <v>0</v>
      </c>
      <c r="K728">
        <f t="shared" si="281"/>
        <v>0</v>
      </c>
      <c r="L728">
        <f t="shared" si="282"/>
        <v>0</v>
      </c>
      <c r="M728">
        <f t="shared" si="283"/>
        <v>0</v>
      </c>
      <c r="N728">
        <f t="shared" si="284"/>
        <v>0</v>
      </c>
      <c r="O728">
        <f t="shared" si="285"/>
        <v>0</v>
      </c>
      <c r="P728">
        <f t="shared" si="286"/>
        <v>0</v>
      </c>
      <c r="R728">
        <f t="shared" si="286"/>
        <v>0</v>
      </c>
      <c r="S728">
        <f t="shared" si="271"/>
        <v>0</v>
      </c>
      <c r="T728">
        <f t="shared" si="272"/>
        <v>0</v>
      </c>
      <c r="U728">
        <f t="shared" si="273"/>
        <v>0</v>
      </c>
      <c r="V728">
        <f t="shared" si="274"/>
        <v>0</v>
      </c>
      <c r="W728">
        <f t="shared" si="275"/>
        <v>0</v>
      </c>
      <c r="X728">
        <f t="shared" si="276"/>
        <v>0</v>
      </c>
      <c r="Y728">
        <f t="shared" si="277"/>
        <v>0</v>
      </c>
      <c r="Z728">
        <f t="shared" si="278"/>
        <v>0</v>
      </c>
    </row>
    <row r="729" spans="2:26" ht="12.75">
      <c r="B729" s="18">
        <f t="shared" si="287"/>
        <v>30000000.000000004</v>
      </c>
      <c r="C729" s="19">
        <f>C745+((C727-C745)/18)*16</f>
        <v>0.5596666666666668</v>
      </c>
      <c r="E729" s="18">
        <f t="shared" si="288"/>
        <v>30000000.000000004</v>
      </c>
      <c r="F729" s="19">
        <f>F745+((F727-F745)/18)*16</f>
        <v>0.272</v>
      </c>
      <c r="H729">
        <f t="shared" si="279"/>
        <v>0</v>
      </c>
      <c r="I729">
        <f t="shared" si="279"/>
        <v>0</v>
      </c>
      <c r="J729">
        <f t="shared" si="280"/>
        <v>0</v>
      </c>
      <c r="K729">
        <f t="shared" si="281"/>
        <v>0</v>
      </c>
      <c r="L729">
        <f t="shared" si="282"/>
        <v>0</v>
      </c>
      <c r="M729">
        <f t="shared" si="283"/>
        <v>0</v>
      </c>
      <c r="N729">
        <f t="shared" si="284"/>
        <v>0</v>
      </c>
      <c r="O729">
        <f t="shared" si="285"/>
        <v>0</v>
      </c>
      <c r="P729">
        <f t="shared" si="286"/>
        <v>0</v>
      </c>
      <c r="R729">
        <f t="shared" si="286"/>
        <v>0</v>
      </c>
      <c r="S729">
        <f t="shared" si="271"/>
        <v>0</v>
      </c>
      <c r="T729">
        <f t="shared" si="272"/>
        <v>0</v>
      </c>
      <c r="U729">
        <f t="shared" si="273"/>
        <v>0</v>
      </c>
      <c r="V729">
        <f t="shared" si="274"/>
        <v>0</v>
      </c>
      <c r="W729">
        <f t="shared" si="275"/>
        <v>0</v>
      </c>
      <c r="X729">
        <f t="shared" si="276"/>
        <v>0</v>
      </c>
      <c r="Y729">
        <f t="shared" si="277"/>
        <v>0</v>
      </c>
      <c r="Z729">
        <f t="shared" si="278"/>
        <v>0</v>
      </c>
    </row>
    <row r="730" spans="2:26" ht="12.75">
      <c r="B730" s="18">
        <f t="shared" si="287"/>
        <v>31000000.000000004</v>
      </c>
      <c r="C730" s="19">
        <f>C745+((C727-C745)/18)*15</f>
        <v>0.5595000000000001</v>
      </c>
      <c r="E730" s="18">
        <f t="shared" si="288"/>
        <v>31000000.000000004</v>
      </c>
      <c r="F730" s="19">
        <f>F745+((F727-F745)/18)*15</f>
        <v>0.272</v>
      </c>
      <c r="H730">
        <f t="shared" si="279"/>
        <v>0</v>
      </c>
      <c r="I730">
        <f t="shared" si="279"/>
        <v>0</v>
      </c>
      <c r="J730">
        <f t="shared" si="280"/>
        <v>0</v>
      </c>
      <c r="K730">
        <f t="shared" si="281"/>
        <v>0</v>
      </c>
      <c r="L730">
        <f t="shared" si="282"/>
        <v>0</v>
      </c>
      <c r="M730">
        <f t="shared" si="283"/>
        <v>0</v>
      </c>
      <c r="N730">
        <f t="shared" si="284"/>
        <v>0</v>
      </c>
      <c r="O730">
        <f t="shared" si="285"/>
        <v>0</v>
      </c>
      <c r="P730">
        <f t="shared" si="286"/>
        <v>0</v>
      </c>
      <c r="R730">
        <f t="shared" si="286"/>
        <v>0</v>
      </c>
      <c r="S730">
        <f t="shared" si="271"/>
        <v>0</v>
      </c>
      <c r="T730">
        <f t="shared" si="272"/>
        <v>0</v>
      </c>
      <c r="U730">
        <f t="shared" si="273"/>
        <v>0</v>
      </c>
      <c r="V730">
        <f t="shared" si="274"/>
        <v>0</v>
      </c>
      <c r="W730">
        <f t="shared" si="275"/>
        <v>0</v>
      </c>
      <c r="X730">
        <f t="shared" si="276"/>
        <v>0</v>
      </c>
      <c r="Y730">
        <f t="shared" si="277"/>
        <v>0</v>
      </c>
      <c r="Z730">
        <f t="shared" si="278"/>
        <v>0</v>
      </c>
    </row>
    <row r="731" spans="2:26" ht="12.75">
      <c r="B731" s="18">
        <f t="shared" si="287"/>
        <v>32000000.000000004</v>
      </c>
      <c r="C731" s="19">
        <f>C745+((C727-C745)/18)*14</f>
        <v>0.5593333333333333</v>
      </c>
      <c r="E731" s="18">
        <f t="shared" si="288"/>
        <v>32000000.000000004</v>
      </c>
      <c r="F731" s="19">
        <f>F745+((F727-F745)/18)*14</f>
        <v>0.272</v>
      </c>
      <c r="H731">
        <f t="shared" si="279"/>
        <v>0</v>
      </c>
      <c r="I731">
        <f t="shared" si="279"/>
        <v>0</v>
      </c>
      <c r="J731">
        <f t="shared" si="280"/>
        <v>0</v>
      </c>
      <c r="K731">
        <f t="shared" si="281"/>
        <v>0</v>
      </c>
      <c r="L731">
        <f t="shared" si="282"/>
        <v>0</v>
      </c>
      <c r="M731">
        <f t="shared" si="283"/>
        <v>0</v>
      </c>
      <c r="N731">
        <f t="shared" si="284"/>
        <v>0</v>
      </c>
      <c r="O731">
        <f t="shared" si="285"/>
        <v>0</v>
      </c>
      <c r="P731">
        <f t="shared" si="286"/>
        <v>0</v>
      </c>
      <c r="R731">
        <f t="shared" si="286"/>
        <v>0</v>
      </c>
      <c r="S731">
        <f t="shared" si="271"/>
        <v>0</v>
      </c>
      <c r="T731">
        <f t="shared" si="272"/>
        <v>0</v>
      </c>
      <c r="U731">
        <f t="shared" si="273"/>
        <v>0</v>
      </c>
      <c r="V731">
        <f t="shared" si="274"/>
        <v>0</v>
      </c>
      <c r="W731">
        <f t="shared" si="275"/>
        <v>0</v>
      </c>
      <c r="X731">
        <f t="shared" si="276"/>
        <v>0</v>
      </c>
      <c r="Y731">
        <f t="shared" si="277"/>
        <v>0</v>
      </c>
      <c r="Z731">
        <f t="shared" si="278"/>
        <v>0</v>
      </c>
    </row>
    <row r="732" spans="2:26" ht="12.75">
      <c r="B732" s="18">
        <f t="shared" si="287"/>
        <v>33000000.000000004</v>
      </c>
      <c r="C732" s="19">
        <f>C745+((C727-C745)/18)*13</f>
        <v>0.5591666666666667</v>
      </c>
      <c r="E732" s="18">
        <f t="shared" si="288"/>
        <v>33000000.000000004</v>
      </c>
      <c r="F732" s="19">
        <f>F745+((F727-F745)/18)*13</f>
        <v>0.272</v>
      </c>
      <c r="H732">
        <f t="shared" si="279"/>
        <v>0</v>
      </c>
      <c r="I732">
        <f t="shared" si="279"/>
        <v>0</v>
      </c>
      <c r="J732">
        <f t="shared" si="280"/>
        <v>0</v>
      </c>
      <c r="K732">
        <f t="shared" si="281"/>
        <v>0</v>
      </c>
      <c r="L732">
        <f t="shared" si="282"/>
        <v>0</v>
      </c>
      <c r="M732">
        <f t="shared" si="283"/>
        <v>0</v>
      </c>
      <c r="N732">
        <f t="shared" si="284"/>
        <v>0</v>
      </c>
      <c r="O732">
        <f t="shared" si="285"/>
        <v>0</v>
      </c>
      <c r="P732">
        <f t="shared" si="286"/>
        <v>0</v>
      </c>
      <c r="R732">
        <f t="shared" si="286"/>
        <v>0</v>
      </c>
      <c r="S732">
        <f t="shared" si="271"/>
        <v>0</v>
      </c>
      <c r="T732">
        <f t="shared" si="272"/>
        <v>0</v>
      </c>
      <c r="U732">
        <f t="shared" si="273"/>
        <v>0</v>
      </c>
      <c r="V732">
        <f t="shared" si="274"/>
        <v>0</v>
      </c>
      <c r="W732">
        <f t="shared" si="275"/>
        <v>0</v>
      </c>
      <c r="X732">
        <f t="shared" si="276"/>
        <v>0</v>
      </c>
      <c r="Y732">
        <f t="shared" si="277"/>
        <v>0</v>
      </c>
      <c r="Z732">
        <f t="shared" si="278"/>
        <v>0</v>
      </c>
    </row>
    <row r="733" spans="2:26" ht="12.75">
      <c r="B733" s="18">
        <f t="shared" si="287"/>
        <v>34000000</v>
      </c>
      <c r="C733" s="19">
        <f>C745+((C727-C745)/18)*12</f>
        <v>0.559</v>
      </c>
      <c r="E733" s="18">
        <f t="shared" si="288"/>
        <v>34000000</v>
      </c>
      <c r="F733" s="19">
        <f>F745+((F727-F745)/18)*12</f>
        <v>0.272</v>
      </c>
      <c r="H733">
        <f t="shared" si="279"/>
        <v>0</v>
      </c>
      <c r="I733">
        <f t="shared" si="279"/>
        <v>0</v>
      </c>
      <c r="J733">
        <f t="shared" si="280"/>
        <v>0</v>
      </c>
      <c r="K733">
        <f t="shared" si="281"/>
        <v>0</v>
      </c>
      <c r="L733">
        <f t="shared" si="282"/>
        <v>0</v>
      </c>
      <c r="M733">
        <f t="shared" si="283"/>
        <v>0</v>
      </c>
      <c r="N733">
        <f t="shared" si="284"/>
        <v>0</v>
      </c>
      <c r="O733">
        <f t="shared" si="285"/>
        <v>0</v>
      </c>
      <c r="P733">
        <f t="shared" si="286"/>
        <v>0</v>
      </c>
      <c r="R733">
        <f t="shared" si="286"/>
        <v>0</v>
      </c>
      <c r="S733">
        <f t="shared" si="271"/>
        <v>0</v>
      </c>
      <c r="T733">
        <f t="shared" si="272"/>
        <v>0</v>
      </c>
      <c r="U733">
        <f t="shared" si="273"/>
        <v>0</v>
      </c>
      <c r="V733">
        <f t="shared" si="274"/>
        <v>0</v>
      </c>
      <c r="W733">
        <f t="shared" si="275"/>
        <v>0</v>
      </c>
      <c r="X733">
        <f t="shared" si="276"/>
        <v>0</v>
      </c>
      <c r="Y733">
        <f t="shared" si="277"/>
        <v>0</v>
      </c>
      <c r="Z733">
        <f t="shared" si="278"/>
        <v>0</v>
      </c>
    </row>
    <row r="734" spans="2:26" ht="12.75">
      <c r="B734" s="18">
        <f t="shared" si="287"/>
        <v>35000000</v>
      </c>
      <c r="C734" s="19">
        <f>C745+((C727-C745)/18)*11</f>
        <v>0.5588333333333334</v>
      </c>
      <c r="E734" s="18">
        <f t="shared" si="288"/>
        <v>35000000</v>
      </c>
      <c r="F734" s="19">
        <f>F745+((F727-F745)/18)*11</f>
        <v>0.272</v>
      </c>
      <c r="H734">
        <f t="shared" si="279"/>
        <v>0</v>
      </c>
      <c r="I734">
        <f t="shared" si="279"/>
        <v>0</v>
      </c>
      <c r="J734">
        <f t="shared" si="280"/>
        <v>0</v>
      </c>
      <c r="K734">
        <f t="shared" si="281"/>
        <v>0</v>
      </c>
      <c r="L734">
        <f t="shared" si="282"/>
        <v>0</v>
      </c>
      <c r="M734">
        <f t="shared" si="283"/>
        <v>0</v>
      </c>
      <c r="N734">
        <f t="shared" si="284"/>
        <v>0</v>
      </c>
      <c r="O734">
        <f t="shared" si="285"/>
        <v>0</v>
      </c>
      <c r="P734">
        <f t="shared" si="286"/>
        <v>0</v>
      </c>
      <c r="R734">
        <f t="shared" si="286"/>
        <v>0</v>
      </c>
      <c r="S734">
        <f t="shared" si="271"/>
        <v>0</v>
      </c>
      <c r="T734">
        <f t="shared" si="272"/>
        <v>0</v>
      </c>
      <c r="U734">
        <f t="shared" si="273"/>
        <v>0</v>
      </c>
      <c r="V734">
        <f t="shared" si="274"/>
        <v>0</v>
      </c>
      <c r="W734">
        <f t="shared" si="275"/>
        <v>0</v>
      </c>
      <c r="X734">
        <f t="shared" si="276"/>
        <v>0</v>
      </c>
      <c r="Y734">
        <f t="shared" si="277"/>
        <v>0</v>
      </c>
      <c r="Z734">
        <f t="shared" si="278"/>
        <v>0</v>
      </c>
    </row>
    <row r="735" spans="2:26" ht="12.75">
      <c r="B735" s="18">
        <f t="shared" si="287"/>
        <v>36000000</v>
      </c>
      <c r="C735" s="19">
        <f>C745+((C727-C745)/18)*10</f>
        <v>0.5586666666666668</v>
      </c>
      <c r="E735" s="18">
        <f t="shared" si="288"/>
        <v>36000000</v>
      </c>
      <c r="F735" s="19">
        <f>F745+((F727-F745)/18)*10</f>
        <v>0.272</v>
      </c>
      <c r="H735">
        <f t="shared" si="279"/>
        <v>0</v>
      </c>
      <c r="I735">
        <f t="shared" si="279"/>
        <v>0</v>
      </c>
      <c r="J735">
        <f t="shared" si="280"/>
        <v>0</v>
      </c>
      <c r="K735">
        <f t="shared" si="281"/>
        <v>0</v>
      </c>
      <c r="L735">
        <f t="shared" si="282"/>
        <v>0</v>
      </c>
      <c r="M735">
        <f t="shared" si="283"/>
        <v>0</v>
      </c>
      <c r="N735">
        <f t="shared" si="284"/>
        <v>0</v>
      </c>
      <c r="O735">
        <f t="shared" si="285"/>
        <v>0</v>
      </c>
      <c r="P735">
        <f t="shared" si="286"/>
        <v>0</v>
      </c>
      <c r="R735">
        <f t="shared" si="286"/>
        <v>0</v>
      </c>
      <c r="S735">
        <f t="shared" si="271"/>
        <v>0</v>
      </c>
      <c r="T735">
        <f t="shared" si="272"/>
        <v>0</v>
      </c>
      <c r="U735">
        <f t="shared" si="273"/>
        <v>0</v>
      </c>
      <c r="V735">
        <f t="shared" si="274"/>
        <v>0</v>
      </c>
      <c r="W735">
        <f t="shared" si="275"/>
        <v>0</v>
      </c>
      <c r="X735">
        <f t="shared" si="276"/>
        <v>0</v>
      </c>
      <c r="Y735">
        <f t="shared" si="277"/>
        <v>0</v>
      </c>
      <c r="Z735">
        <f t="shared" si="278"/>
        <v>0</v>
      </c>
    </row>
    <row r="736" spans="2:26" ht="12.75">
      <c r="B736" s="18">
        <f t="shared" si="287"/>
        <v>37000000</v>
      </c>
      <c r="C736" s="19">
        <f>C745+((C727-C745)/18)*9</f>
        <v>0.5585</v>
      </c>
      <c r="E736" s="18">
        <f t="shared" si="288"/>
        <v>37000000</v>
      </c>
      <c r="F736" s="19">
        <f>F745+((F727-F745)/18)*9</f>
        <v>0.272</v>
      </c>
      <c r="H736">
        <f t="shared" si="279"/>
        <v>0</v>
      </c>
      <c r="I736">
        <f t="shared" si="279"/>
        <v>0</v>
      </c>
      <c r="J736">
        <f t="shared" si="280"/>
        <v>0</v>
      </c>
      <c r="K736">
        <f t="shared" si="281"/>
        <v>0</v>
      </c>
      <c r="L736">
        <f t="shared" si="282"/>
        <v>0</v>
      </c>
      <c r="M736">
        <f t="shared" si="283"/>
        <v>0</v>
      </c>
      <c r="N736">
        <f t="shared" si="284"/>
        <v>0</v>
      </c>
      <c r="O736">
        <f t="shared" si="285"/>
        <v>0</v>
      </c>
      <c r="P736">
        <f t="shared" si="286"/>
        <v>0</v>
      </c>
      <c r="R736">
        <f t="shared" si="286"/>
        <v>0</v>
      </c>
      <c r="S736">
        <f t="shared" si="271"/>
        <v>0</v>
      </c>
      <c r="T736">
        <f t="shared" si="272"/>
        <v>0</v>
      </c>
      <c r="U736">
        <f t="shared" si="273"/>
        <v>0</v>
      </c>
      <c r="V736">
        <f t="shared" si="274"/>
        <v>0</v>
      </c>
      <c r="W736">
        <f t="shared" si="275"/>
        <v>0</v>
      </c>
      <c r="X736">
        <f t="shared" si="276"/>
        <v>0</v>
      </c>
      <c r="Y736">
        <f t="shared" si="277"/>
        <v>0</v>
      </c>
      <c r="Z736">
        <f t="shared" si="278"/>
        <v>0</v>
      </c>
    </row>
    <row r="737" spans="2:26" ht="12.75">
      <c r="B737" s="18">
        <f t="shared" si="287"/>
        <v>38000000</v>
      </c>
      <c r="C737" s="19">
        <f>C745+((C727-C745)/18)*8</f>
        <v>0.5583333333333333</v>
      </c>
      <c r="E737" s="18">
        <f t="shared" si="288"/>
        <v>38000000</v>
      </c>
      <c r="F737" s="19">
        <f>F745+((F727-F745)/18)*8</f>
        <v>0.272</v>
      </c>
      <c r="H737">
        <f t="shared" si="279"/>
        <v>0</v>
      </c>
      <c r="I737">
        <f t="shared" si="279"/>
        <v>0</v>
      </c>
      <c r="J737">
        <f t="shared" si="280"/>
        <v>0</v>
      </c>
      <c r="K737">
        <f t="shared" si="281"/>
        <v>0</v>
      </c>
      <c r="L737">
        <f t="shared" si="282"/>
        <v>0</v>
      </c>
      <c r="M737">
        <f t="shared" si="283"/>
        <v>0</v>
      </c>
      <c r="N737">
        <f t="shared" si="284"/>
        <v>0</v>
      </c>
      <c r="O737">
        <f t="shared" si="285"/>
        <v>0</v>
      </c>
      <c r="P737">
        <f t="shared" si="286"/>
        <v>0</v>
      </c>
      <c r="R737">
        <f t="shared" si="286"/>
        <v>0</v>
      </c>
      <c r="S737">
        <f t="shared" si="271"/>
        <v>0</v>
      </c>
      <c r="T737">
        <f t="shared" si="272"/>
        <v>0</v>
      </c>
      <c r="U737">
        <f t="shared" si="273"/>
        <v>0</v>
      </c>
      <c r="V737">
        <f t="shared" si="274"/>
        <v>0</v>
      </c>
      <c r="W737">
        <f t="shared" si="275"/>
        <v>0</v>
      </c>
      <c r="X737">
        <f t="shared" si="276"/>
        <v>0</v>
      </c>
      <c r="Y737">
        <f t="shared" si="277"/>
        <v>0</v>
      </c>
      <c r="Z737">
        <f t="shared" si="278"/>
        <v>0</v>
      </c>
    </row>
    <row r="738" spans="2:26" ht="12.75">
      <c r="B738" s="18">
        <f t="shared" si="287"/>
        <v>39000000</v>
      </c>
      <c r="C738" s="19">
        <f>C745+((C727-C745)/18)*7</f>
        <v>0.5581666666666667</v>
      </c>
      <c r="E738" s="18">
        <f t="shared" si="288"/>
        <v>39000000</v>
      </c>
      <c r="F738" s="19">
        <f>F745+((F727-F745)/18)*7</f>
        <v>0.272</v>
      </c>
      <c r="H738">
        <f t="shared" si="279"/>
        <v>0</v>
      </c>
      <c r="I738">
        <f t="shared" si="279"/>
        <v>0</v>
      </c>
      <c r="J738">
        <f t="shared" si="280"/>
        <v>0</v>
      </c>
      <c r="K738">
        <f t="shared" si="281"/>
        <v>0</v>
      </c>
      <c r="L738">
        <f t="shared" si="282"/>
        <v>0</v>
      </c>
      <c r="M738">
        <f t="shared" si="283"/>
        <v>0</v>
      </c>
      <c r="N738">
        <f t="shared" si="284"/>
        <v>0</v>
      </c>
      <c r="O738">
        <f t="shared" si="285"/>
        <v>0</v>
      </c>
      <c r="P738">
        <f t="shared" si="286"/>
        <v>0</v>
      </c>
      <c r="R738">
        <f t="shared" si="286"/>
        <v>0</v>
      </c>
      <c r="S738">
        <f t="shared" si="271"/>
        <v>0</v>
      </c>
      <c r="T738">
        <f t="shared" si="272"/>
        <v>0</v>
      </c>
      <c r="U738">
        <f t="shared" si="273"/>
        <v>0</v>
      </c>
      <c r="V738">
        <f t="shared" si="274"/>
        <v>0</v>
      </c>
      <c r="W738">
        <f t="shared" si="275"/>
        <v>0</v>
      </c>
      <c r="X738">
        <f t="shared" si="276"/>
        <v>0</v>
      </c>
      <c r="Y738">
        <f t="shared" si="277"/>
        <v>0</v>
      </c>
      <c r="Z738">
        <f t="shared" si="278"/>
        <v>0</v>
      </c>
    </row>
    <row r="739" spans="2:26" ht="12.75">
      <c r="B739" s="18">
        <f t="shared" si="287"/>
        <v>40000000</v>
      </c>
      <c r="C739" s="19">
        <f>C745+((C727-C745)/18)*6</f>
        <v>0.558</v>
      </c>
      <c r="E739" s="18">
        <f t="shared" si="288"/>
        <v>40000000</v>
      </c>
      <c r="F739" s="19">
        <f>F745+((F727-F745)/18)*6</f>
        <v>0.272</v>
      </c>
      <c r="H739">
        <f t="shared" si="279"/>
        <v>0</v>
      </c>
      <c r="I739">
        <f t="shared" si="279"/>
        <v>0</v>
      </c>
      <c r="J739">
        <f t="shared" si="280"/>
        <v>0</v>
      </c>
      <c r="K739">
        <f t="shared" si="281"/>
        <v>0</v>
      </c>
      <c r="L739">
        <f t="shared" si="282"/>
        <v>0</v>
      </c>
      <c r="M739">
        <f t="shared" si="283"/>
        <v>0</v>
      </c>
      <c r="N739">
        <f t="shared" si="284"/>
        <v>0</v>
      </c>
      <c r="O739">
        <f t="shared" si="285"/>
        <v>0</v>
      </c>
      <c r="P739">
        <f t="shared" si="286"/>
        <v>0</v>
      </c>
      <c r="R739">
        <f t="shared" si="286"/>
        <v>0</v>
      </c>
      <c r="S739">
        <f t="shared" si="271"/>
        <v>0</v>
      </c>
      <c r="T739">
        <f t="shared" si="272"/>
        <v>0</v>
      </c>
      <c r="U739">
        <f t="shared" si="273"/>
        <v>0</v>
      </c>
      <c r="V739">
        <f t="shared" si="274"/>
        <v>0</v>
      </c>
      <c r="W739">
        <f t="shared" si="275"/>
        <v>0</v>
      </c>
      <c r="X739">
        <f t="shared" si="276"/>
        <v>0</v>
      </c>
      <c r="Y739">
        <f t="shared" si="277"/>
        <v>0</v>
      </c>
      <c r="Z739">
        <f t="shared" si="278"/>
        <v>0</v>
      </c>
    </row>
    <row r="740" spans="2:26" ht="12.75">
      <c r="B740" s="18">
        <f t="shared" si="287"/>
        <v>41000000</v>
      </c>
      <c r="C740" s="19">
        <f>C745+((C727-C745)/18)*5</f>
        <v>0.5578333333333334</v>
      </c>
      <c r="E740" s="18">
        <f t="shared" si="288"/>
        <v>41000000</v>
      </c>
      <c r="F740" s="19">
        <f>F745+((F727-F745)/18)*5</f>
        <v>0.272</v>
      </c>
      <c r="H740">
        <f t="shared" si="279"/>
        <v>0</v>
      </c>
      <c r="I740">
        <f t="shared" si="279"/>
        <v>0</v>
      </c>
      <c r="J740">
        <f t="shared" si="280"/>
        <v>0</v>
      </c>
      <c r="K740">
        <f t="shared" si="281"/>
        <v>0</v>
      </c>
      <c r="L740">
        <f t="shared" si="282"/>
        <v>0</v>
      </c>
      <c r="M740">
        <f t="shared" si="283"/>
        <v>0</v>
      </c>
      <c r="N740">
        <f t="shared" si="284"/>
        <v>0</v>
      </c>
      <c r="O740">
        <f t="shared" si="285"/>
        <v>0</v>
      </c>
      <c r="P740">
        <f t="shared" si="286"/>
        <v>0</v>
      </c>
      <c r="R740">
        <f t="shared" si="286"/>
        <v>0</v>
      </c>
      <c r="S740">
        <f t="shared" si="271"/>
        <v>0</v>
      </c>
      <c r="T740">
        <f t="shared" si="272"/>
        <v>0</v>
      </c>
      <c r="U740">
        <f t="shared" si="273"/>
        <v>0</v>
      </c>
      <c r="V740">
        <f t="shared" si="274"/>
        <v>0</v>
      </c>
      <c r="W740">
        <f t="shared" si="275"/>
        <v>0</v>
      </c>
      <c r="X740">
        <f t="shared" si="276"/>
        <v>0</v>
      </c>
      <c r="Y740">
        <f t="shared" si="277"/>
        <v>0</v>
      </c>
      <c r="Z740">
        <f t="shared" si="278"/>
        <v>0</v>
      </c>
    </row>
    <row r="741" spans="2:26" ht="12.75">
      <c r="B741" s="18">
        <f t="shared" si="287"/>
        <v>42000000</v>
      </c>
      <c r="C741" s="19">
        <f>C745+((C727-C745)/18)*4</f>
        <v>0.5576666666666668</v>
      </c>
      <c r="E741" s="18">
        <f t="shared" si="288"/>
        <v>42000000</v>
      </c>
      <c r="F741" s="19">
        <f>F745+((F727-F745)/18)*4</f>
        <v>0.272</v>
      </c>
      <c r="H741">
        <f t="shared" si="279"/>
        <v>0</v>
      </c>
      <c r="I741">
        <f t="shared" si="279"/>
        <v>0</v>
      </c>
      <c r="J741">
        <f t="shared" si="280"/>
        <v>0</v>
      </c>
      <c r="K741">
        <f t="shared" si="281"/>
        <v>0</v>
      </c>
      <c r="L741">
        <f t="shared" si="282"/>
        <v>0</v>
      </c>
      <c r="M741">
        <f t="shared" si="283"/>
        <v>0</v>
      </c>
      <c r="N741">
        <f t="shared" si="284"/>
        <v>0</v>
      </c>
      <c r="O741">
        <f t="shared" si="285"/>
        <v>0</v>
      </c>
      <c r="P741">
        <f t="shared" si="286"/>
        <v>0</v>
      </c>
      <c r="R741">
        <f t="shared" si="286"/>
        <v>0</v>
      </c>
      <c r="S741">
        <f t="shared" si="271"/>
        <v>0</v>
      </c>
      <c r="T741">
        <f t="shared" si="272"/>
        <v>0</v>
      </c>
      <c r="U741">
        <f t="shared" si="273"/>
        <v>0</v>
      </c>
      <c r="V741">
        <f t="shared" si="274"/>
        <v>0</v>
      </c>
      <c r="W741">
        <f t="shared" si="275"/>
        <v>0</v>
      </c>
      <c r="X741">
        <f t="shared" si="276"/>
        <v>0</v>
      </c>
      <c r="Y741">
        <f t="shared" si="277"/>
        <v>0</v>
      </c>
      <c r="Z741">
        <f t="shared" si="278"/>
        <v>0</v>
      </c>
    </row>
    <row r="742" spans="2:26" ht="12.75">
      <c r="B742" s="18">
        <f t="shared" si="287"/>
        <v>43000000</v>
      </c>
      <c r="C742" s="19">
        <f>C745+((C727-C745)/18)*3</f>
        <v>0.5575000000000001</v>
      </c>
      <c r="E742" s="18">
        <f t="shared" si="288"/>
        <v>43000000</v>
      </c>
      <c r="F742" s="19">
        <f>F745+((F727-F745)/18)*3</f>
        <v>0.272</v>
      </c>
      <c r="H742">
        <f t="shared" si="279"/>
        <v>0</v>
      </c>
      <c r="I742">
        <f t="shared" si="279"/>
        <v>0</v>
      </c>
      <c r="J742">
        <f t="shared" si="280"/>
        <v>0</v>
      </c>
      <c r="K742">
        <f t="shared" si="281"/>
        <v>0</v>
      </c>
      <c r="L742">
        <f t="shared" si="282"/>
        <v>0</v>
      </c>
      <c r="M742">
        <f t="shared" si="283"/>
        <v>0</v>
      </c>
      <c r="N742">
        <f t="shared" si="284"/>
        <v>0</v>
      </c>
      <c r="O742">
        <f t="shared" si="285"/>
        <v>0</v>
      </c>
      <c r="P742">
        <f t="shared" si="286"/>
        <v>0</v>
      </c>
      <c r="R742">
        <f t="shared" si="286"/>
        <v>0</v>
      </c>
      <c r="S742">
        <f t="shared" si="271"/>
        <v>0</v>
      </c>
      <c r="T742">
        <f t="shared" si="272"/>
        <v>0</v>
      </c>
      <c r="U742">
        <f t="shared" si="273"/>
        <v>0</v>
      </c>
      <c r="V742">
        <f t="shared" si="274"/>
        <v>0</v>
      </c>
      <c r="W742">
        <f t="shared" si="275"/>
        <v>0</v>
      </c>
      <c r="X742">
        <f t="shared" si="276"/>
        <v>0</v>
      </c>
      <c r="Y742">
        <f t="shared" si="277"/>
        <v>0</v>
      </c>
      <c r="Z742">
        <f t="shared" si="278"/>
        <v>0</v>
      </c>
    </row>
    <row r="743" spans="2:26" ht="12.75">
      <c r="B743" s="18">
        <f t="shared" si="287"/>
        <v>44000000</v>
      </c>
      <c r="C743" s="19">
        <f>C745+((C727-C745)/18)*2</f>
        <v>0.5573333333333333</v>
      </c>
      <c r="E743" s="18">
        <f t="shared" si="288"/>
        <v>44000000</v>
      </c>
      <c r="F743" s="19">
        <f>F745+((F727-F745)/18)*2</f>
        <v>0.272</v>
      </c>
      <c r="H743">
        <f t="shared" si="279"/>
        <v>0</v>
      </c>
      <c r="I743">
        <f t="shared" si="279"/>
        <v>0</v>
      </c>
      <c r="J743">
        <f t="shared" si="280"/>
        <v>0</v>
      </c>
      <c r="K743">
        <f t="shared" si="281"/>
        <v>0</v>
      </c>
      <c r="L743">
        <f t="shared" si="282"/>
        <v>0</v>
      </c>
      <c r="M743">
        <f t="shared" si="283"/>
        <v>0</v>
      </c>
      <c r="N743">
        <f t="shared" si="284"/>
        <v>0</v>
      </c>
      <c r="O743">
        <f t="shared" si="285"/>
        <v>0</v>
      </c>
      <c r="P743">
        <f t="shared" si="286"/>
        <v>0</v>
      </c>
      <c r="R743">
        <f t="shared" si="286"/>
        <v>0</v>
      </c>
      <c r="S743">
        <f t="shared" si="271"/>
        <v>0</v>
      </c>
      <c r="T743">
        <f t="shared" si="272"/>
        <v>0</v>
      </c>
      <c r="U743">
        <f t="shared" si="273"/>
        <v>0</v>
      </c>
      <c r="V743">
        <f t="shared" si="274"/>
        <v>0</v>
      </c>
      <c r="W743">
        <f t="shared" si="275"/>
        <v>0</v>
      </c>
      <c r="X743">
        <f t="shared" si="276"/>
        <v>0</v>
      </c>
      <c r="Y743">
        <f t="shared" si="277"/>
        <v>0</v>
      </c>
      <c r="Z743">
        <f t="shared" si="278"/>
        <v>0</v>
      </c>
    </row>
    <row r="744" spans="2:26" ht="12.75">
      <c r="B744" s="18">
        <f t="shared" si="287"/>
        <v>45000000</v>
      </c>
      <c r="C744" s="19">
        <f>C745+((C727-C745)/18)*1</f>
        <v>0.5571666666666667</v>
      </c>
      <c r="E744" s="18">
        <f t="shared" si="288"/>
        <v>45000000</v>
      </c>
      <c r="F744" s="19">
        <f>F745+((F727-F745)/18)*1</f>
        <v>0.272</v>
      </c>
      <c r="H744">
        <f t="shared" si="279"/>
        <v>0</v>
      </c>
      <c r="I744">
        <f t="shared" si="279"/>
        <v>0</v>
      </c>
      <c r="J744">
        <f t="shared" si="280"/>
        <v>0</v>
      </c>
      <c r="K744">
        <f t="shared" si="281"/>
        <v>0</v>
      </c>
      <c r="L744">
        <f t="shared" si="282"/>
        <v>0</v>
      </c>
      <c r="M744">
        <f t="shared" si="283"/>
        <v>0</v>
      </c>
      <c r="N744">
        <f t="shared" si="284"/>
        <v>0</v>
      </c>
      <c r="O744">
        <f t="shared" si="285"/>
        <v>0</v>
      </c>
      <c r="P744">
        <f t="shared" si="286"/>
        <v>0</v>
      </c>
      <c r="R744">
        <f t="shared" si="286"/>
        <v>0</v>
      </c>
      <c r="S744">
        <f t="shared" si="271"/>
        <v>0</v>
      </c>
      <c r="T744">
        <f t="shared" si="272"/>
        <v>0</v>
      </c>
      <c r="U744">
        <f t="shared" si="273"/>
        <v>0</v>
      </c>
      <c r="V744">
        <f t="shared" si="274"/>
        <v>0</v>
      </c>
      <c r="W744">
        <f t="shared" si="275"/>
        <v>0</v>
      </c>
      <c r="X744">
        <f t="shared" si="276"/>
        <v>0</v>
      </c>
      <c r="Y744">
        <f t="shared" si="277"/>
        <v>0</v>
      </c>
      <c r="Z744">
        <f t="shared" si="278"/>
        <v>0</v>
      </c>
    </row>
    <row r="745" spans="2:26" ht="12.75">
      <c r="B745" s="18">
        <f>B655*10</f>
        <v>46000000.00000001</v>
      </c>
      <c r="C745" s="19">
        <v>0.557</v>
      </c>
      <c r="E745" s="18">
        <f>E655*10</f>
        <v>46000000.00000001</v>
      </c>
      <c r="F745" s="19">
        <v>0.272</v>
      </c>
      <c r="H745">
        <f t="shared" si="279"/>
        <v>0</v>
      </c>
      <c r="I745">
        <f t="shared" si="279"/>
        <v>0</v>
      </c>
      <c r="J745">
        <f t="shared" si="280"/>
        <v>0</v>
      </c>
      <c r="K745">
        <f t="shared" si="281"/>
        <v>0</v>
      </c>
      <c r="L745">
        <f t="shared" si="282"/>
        <v>0</v>
      </c>
      <c r="M745">
        <f t="shared" si="283"/>
        <v>0</v>
      </c>
      <c r="N745">
        <f t="shared" si="284"/>
        <v>0</v>
      </c>
      <c r="O745">
        <f t="shared" si="285"/>
        <v>0</v>
      </c>
      <c r="P745">
        <f t="shared" si="286"/>
        <v>0</v>
      </c>
      <c r="R745">
        <f t="shared" si="286"/>
        <v>0</v>
      </c>
      <c r="S745">
        <f t="shared" si="271"/>
        <v>0</v>
      </c>
      <c r="T745">
        <f t="shared" si="272"/>
        <v>0</v>
      </c>
      <c r="U745">
        <f t="shared" si="273"/>
        <v>0</v>
      </c>
      <c r="V745">
        <f t="shared" si="274"/>
        <v>0</v>
      </c>
      <c r="W745">
        <f t="shared" si="275"/>
        <v>0</v>
      </c>
      <c r="X745">
        <f t="shared" si="276"/>
        <v>0</v>
      </c>
      <c r="Y745">
        <f t="shared" si="277"/>
        <v>0</v>
      </c>
      <c r="Z745">
        <f t="shared" si="278"/>
        <v>0</v>
      </c>
    </row>
    <row r="746" spans="2:26" ht="12.75">
      <c r="B746" s="18">
        <f aca="true" t="shared" si="289" ref="B746:B762">B745+1000000</f>
        <v>47000000.00000001</v>
      </c>
      <c r="C746" s="19">
        <f>C763+((C745-C763)/18)*17</f>
        <v>0.5571111111111111</v>
      </c>
      <c r="E746" s="18">
        <f aca="true" t="shared" si="290" ref="E746:E762">E745+1000000</f>
        <v>47000000.00000001</v>
      </c>
      <c r="F746" s="19">
        <f>F763+((F745-F763)/18)*17</f>
        <v>0.2719444444444445</v>
      </c>
      <c r="H746">
        <f t="shared" si="279"/>
        <v>0</v>
      </c>
      <c r="I746">
        <f t="shared" si="279"/>
        <v>0</v>
      </c>
      <c r="J746">
        <f t="shared" si="280"/>
        <v>0</v>
      </c>
      <c r="K746">
        <f t="shared" si="281"/>
        <v>0</v>
      </c>
      <c r="L746">
        <f t="shared" si="282"/>
        <v>0</v>
      </c>
      <c r="M746">
        <f t="shared" si="283"/>
        <v>0</v>
      </c>
      <c r="N746">
        <f t="shared" si="284"/>
        <v>0</v>
      </c>
      <c r="O746">
        <f t="shared" si="285"/>
        <v>0</v>
      </c>
      <c r="P746">
        <f t="shared" si="286"/>
        <v>0</v>
      </c>
      <c r="R746">
        <f t="shared" si="286"/>
        <v>0</v>
      </c>
      <c r="S746">
        <f t="shared" si="271"/>
        <v>0</v>
      </c>
      <c r="T746">
        <f t="shared" si="272"/>
        <v>0</v>
      </c>
      <c r="U746">
        <f t="shared" si="273"/>
        <v>0</v>
      </c>
      <c r="V746">
        <f t="shared" si="274"/>
        <v>0</v>
      </c>
      <c r="W746">
        <f t="shared" si="275"/>
        <v>0</v>
      </c>
      <c r="X746">
        <f t="shared" si="276"/>
        <v>0</v>
      </c>
      <c r="Y746">
        <f t="shared" si="277"/>
        <v>0</v>
      </c>
      <c r="Z746">
        <f t="shared" si="278"/>
        <v>0</v>
      </c>
    </row>
    <row r="747" spans="2:26" ht="12.75">
      <c r="B747" s="18">
        <f t="shared" si="289"/>
        <v>48000000.00000001</v>
      </c>
      <c r="C747" s="19">
        <f>C763+((C745-C763)/18)*16</f>
        <v>0.5572222222222223</v>
      </c>
      <c r="E747" s="18">
        <f t="shared" si="290"/>
        <v>48000000.00000001</v>
      </c>
      <c r="F747" s="19">
        <f>F763+((F745-F763)/18)*16</f>
        <v>0.2718888888888889</v>
      </c>
      <c r="H747">
        <f t="shared" si="279"/>
        <v>0</v>
      </c>
      <c r="I747">
        <f t="shared" si="279"/>
        <v>0</v>
      </c>
      <c r="J747">
        <f t="shared" si="280"/>
        <v>0</v>
      </c>
      <c r="K747">
        <f t="shared" si="281"/>
        <v>0</v>
      </c>
      <c r="L747">
        <f t="shared" si="282"/>
        <v>0</v>
      </c>
      <c r="M747">
        <f t="shared" si="283"/>
        <v>0</v>
      </c>
      <c r="N747">
        <f t="shared" si="284"/>
        <v>0</v>
      </c>
      <c r="O747">
        <f t="shared" si="285"/>
        <v>0</v>
      </c>
      <c r="P747">
        <f t="shared" si="286"/>
        <v>0</v>
      </c>
      <c r="R747">
        <f t="shared" si="286"/>
        <v>0</v>
      </c>
      <c r="S747">
        <f t="shared" si="271"/>
        <v>0</v>
      </c>
      <c r="T747">
        <f t="shared" si="272"/>
        <v>0</v>
      </c>
      <c r="U747">
        <f t="shared" si="273"/>
        <v>0</v>
      </c>
      <c r="V747">
        <f t="shared" si="274"/>
        <v>0</v>
      </c>
      <c r="W747">
        <f t="shared" si="275"/>
        <v>0</v>
      </c>
      <c r="X747">
        <f t="shared" si="276"/>
        <v>0</v>
      </c>
      <c r="Y747">
        <f t="shared" si="277"/>
        <v>0</v>
      </c>
      <c r="Z747">
        <f t="shared" si="278"/>
        <v>0</v>
      </c>
    </row>
    <row r="748" spans="2:26" ht="12.75">
      <c r="B748" s="18">
        <f t="shared" si="289"/>
        <v>49000000.00000001</v>
      </c>
      <c r="C748" s="19">
        <f>C763+((C745-C763)/18)*15</f>
        <v>0.5573333333333333</v>
      </c>
      <c r="E748" s="18">
        <f t="shared" si="290"/>
        <v>49000000.00000001</v>
      </c>
      <c r="F748" s="19">
        <f>F763+((F745-F763)/18)*15</f>
        <v>0.27183333333333337</v>
      </c>
      <c r="H748">
        <f t="shared" si="279"/>
        <v>0</v>
      </c>
      <c r="I748">
        <f t="shared" si="279"/>
        <v>0</v>
      </c>
      <c r="J748">
        <f t="shared" si="280"/>
        <v>0</v>
      </c>
      <c r="K748">
        <f t="shared" si="281"/>
        <v>0</v>
      </c>
      <c r="L748">
        <f t="shared" si="282"/>
        <v>0</v>
      </c>
      <c r="M748">
        <f t="shared" si="283"/>
        <v>0</v>
      </c>
      <c r="N748">
        <f t="shared" si="284"/>
        <v>0</v>
      </c>
      <c r="O748">
        <f t="shared" si="285"/>
        <v>0</v>
      </c>
      <c r="P748">
        <f t="shared" si="286"/>
        <v>0</v>
      </c>
      <c r="R748">
        <f t="shared" si="286"/>
        <v>0</v>
      </c>
      <c r="S748">
        <f t="shared" si="271"/>
        <v>0</v>
      </c>
      <c r="T748">
        <f t="shared" si="272"/>
        <v>0</v>
      </c>
      <c r="U748">
        <f t="shared" si="273"/>
        <v>0</v>
      </c>
      <c r="V748">
        <f t="shared" si="274"/>
        <v>0</v>
      </c>
      <c r="W748">
        <f t="shared" si="275"/>
        <v>0</v>
      </c>
      <c r="X748">
        <f t="shared" si="276"/>
        <v>0</v>
      </c>
      <c r="Y748">
        <f t="shared" si="277"/>
        <v>0</v>
      </c>
      <c r="Z748">
        <f t="shared" si="278"/>
        <v>0</v>
      </c>
    </row>
    <row r="749" spans="2:26" ht="12.75">
      <c r="B749" s="18">
        <f t="shared" si="289"/>
        <v>50000000.00000001</v>
      </c>
      <c r="C749" s="19">
        <f>C763+((C745-C763)/18)*14</f>
        <v>0.5574444444444445</v>
      </c>
      <c r="E749" s="18">
        <f t="shared" si="290"/>
        <v>50000000.00000001</v>
      </c>
      <c r="F749" s="19">
        <f>F763+((F745-F763)/18)*14</f>
        <v>0.2717777777777778</v>
      </c>
      <c r="H749">
        <f t="shared" si="279"/>
        <v>0</v>
      </c>
      <c r="I749">
        <f t="shared" si="279"/>
        <v>0</v>
      </c>
      <c r="J749">
        <f t="shared" si="280"/>
        <v>0</v>
      </c>
      <c r="K749">
        <f t="shared" si="281"/>
        <v>0</v>
      </c>
      <c r="L749">
        <f t="shared" si="282"/>
        <v>0</v>
      </c>
      <c r="M749">
        <f t="shared" si="283"/>
        <v>0</v>
      </c>
      <c r="N749">
        <f t="shared" si="284"/>
        <v>0</v>
      </c>
      <c r="O749">
        <f t="shared" si="285"/>
        <v>0</v>
      </c>
      <c r="P749">
        <f t="shared" si="286"/>
        <v>0</v>
      </c>
      <c r="R749">
        <f t="shared" si="286"/>
        <v>0</v>
      </c>
      <c r="S749">
        <f t="shared" si="271"/>
        <v>0</v>
      </c>
      <c r="T749">
        <f t="shared" si="272"/>
        <v>0</v>
      </c>
      <c r="U749">
        <f t="shared" si="273"/>
        <v>0</v>
      </c>
      <c r="V749">
        <f t="shared" si="274"/>
        <v>0</v>
      </c>
      <c r="W749">
        <f t="shared" si="275"/>
        <v>0</v>
      </c>
      <c r="X749">
        <f t="shared" si="276"/>
        <v>0</v>
      </c>
      <c r="Y749">
        <f t="shared" si="277"/>
        <v>0</v>
      </c>
      <c r="Z749">
        <f t="shared" si="278"/>
        <v>0</v>
      </c>
    </row>
    <row r="750" spans="2:26" ht="12.75">
      <c r="B750" s="18">
        <f t="shared" si="289"/>
        <v>51000000.00000001</v>
      </c>
      <c r="C750" s="19">
        <f>C763+((C745-C763)/18)*13</f>
        <v>0.5575555555555556</v>
      </c>
      <c r="E750" s="18">
        <f t="shared" si="290"/>
        <v>51000000.00000001</v>
      </c>
      <c r="F750" s="19">
        <f>F763+((F745-F763)/18)*13</f>
        <v>0.27172222222222225</v>
      </c>
      <c r="H750">
        <f t="shared" si="279"/>
        <v>0</v>
      </c>
      <c r="I750">
        <f t="shared" si="279"/>
        <v>0</v>
      </c>
      <c r="J750">
        <f t="shared" si="280"/>
        <v>0</v>
      </c>
      <c r="K750">
        <f t="shared" si="281"/>
        <v>0</v>
      </c>
      <c r="L750">
        <f t="shared" si="282"/>
        <v>0</v>
      </c>
      <c r="M750">
        <f t="shared" si="283"/>
        <v>0</v>
      </c>
      <c r="N750">
        <f t="shared" si="284"/>
        <v>0</v>
      </c>
      <c r="O750">
        <f t="shared" si="285"/>
        <v>0</v>
      </c>
      <c r="P750">
        <f t="shared" si="286"/>
        <v>0</v>
      </c>
      <c r="R750">
        <f t="shared" si="286"/>
        <v>0</v>
      </c>
      <c r="S750">
        <f t="shared" si="271"/>
        <v>0</v>
      </c>
      <c r="T750">
        <f t="shared" si="272"/>
        <v>0</v>
      </c>
      <c r="U750">
        <f t="shared" si="273"/>
        <v>0</v>
      </c>
      <c r="V750">
        <f t="shared" si="274"/>
        <v>0</v>
      </c>
      <c r="W750">
        <f t="shared" si="275"/>
        <v>0</v>
      </c>
      <c r="X750">
        <f t="shared" si="276"/>
        <v>0</v>
      </c>
      <c r="Y750">
        <f t="shared" si="277"/>
        <v>0</v>
      </c>
      <c r="Z750">
        <f t="shared" si="278"/>
        <v>0</v>
      </c>
    </row>
    <row r="751" spans="2:26" ht="12.75">
      <c r="B751" s="18">
        <f t="shared" si="289"/>
        <v>52000000.00000001</v>
      </c>
      <c r="C751" s="19">
        <f>C763+((C745-C763)/18)*12</f>
        <v>0.5576666666666668</v>
      </c>
      <c r="E751" s="18">
        <f t="shared" si="290"/>
        <v>52000000.00000001</v>
      </c>
      <c r="F751" s="19">
        <f>F763+((F745-F763)/18)*12</f>
        <v>0.27166666666666667</v>
      </c>
      <c r="H751">
        <f t="shared" si="279"/>
        <v>0</v>
      </c>
      <c r="I751">
        <f t="shared" si="279"/>
        <v>0</v>
      </c>
      <c r="J751">
        <f t="shared" si="280"/>
        <v>0</v>
      </c>
      <c r="K751">
        <f t="shared" si="281"/>
        <v>0</v>
      </c>
      <c r="L751">
        <f t="shared" si="282"/>
        <v>0</v>
      </c>
      <c r="M751">
        <f t="shared" si="283"/>
        <v>0</v>
      </c>
      <c r="N751">
        <f t="shared" si="284"/>
        <v>0</v>
      </c>
      <c r="O751">
        <f t="shared" si="285"/>
        <v>0</v>
      </c>
      <c r="P751">
        <f t="shared" si="286"/>
        <v>0</v>
      </c>
      <c r="R751">
        <f t="shared" si="286"/>
        <v>0</v>
      </c>
      <c r="S751">
        <f t="shared" si="271"/>
        <v>0</v>
      </c>
      <c r="T751">
        <f t="shared" si="272"/>
        <v>0</v>
      </c>
      <c r="U751">
        <f t="shared" si="273"/>
        <v>0</v>
      </c>
      <c r="V751">
        <f t="shared" si="274"/>
        <v>0</v>
      </c>
      <c r="W751">
        <f t="shared" si="275"/>
        <v>0</v>
      </c>
      <c r="X751">
        <f t="shared" si="276"/>
        <v>0</v>
      </c>
      <c r="Y751">
        <f t="shared" si="277"/>
        <v>0</v>
      </c>
      <c r="Z751">
        <f t="shared" si="278"/>
        <v>0</v>
      </c>
    </row>
    <row r="752" spans="2:26" ht="12.75">
      <c r="B752" s="18">
        <f t="shared" si="289"/>
        <v>53000000.00000001</v>
      </c>
      <c r="C752" s="19">
        <f>C763+((C745-C763)/18)*11</f>
        <v>0.5577777777777778</v>
      </c>
      <c r="E752" s="18">
        <f t="shared" si="290"/>
        <v>53000000.00000001</v>
      </c>
      <c r="F752" s="19">
        <f>F763+((F745-F763)/18)*11</f>
        <v>0.27161111111111114</v>
      </c>
      <c r="H752">
        <f t="shared" si="279"/>
        <v>0</v>
      </c>
      <c r="I752">
        <f t="shared" si="279"/>
        <v>0</v>
      </c>
      <c r="J752">
        <f t="shared" si="280"/>
        <v>0</v>
      </c>
      <c r="K752">
        <f t="shared" si="281"/>
        <v>0</v>
      </c>
      <c r="L752">
        <f t="shared" si="282"/>
        <v>0</v>
      </c>
      <c r="M752">
        <f t="shared" si="283"/>
        <v>0</v>
      </c>
      <c r="N752">
        <f t="shared" si="284"/>
        <v>0</v>
      </c>
      <c r="O752">
        <f t="shared" si="285"/>
        <v>0</v>
      </c>
      <c r="P752">
        <f t="shared" si="286"/>
        <v>0</v>
      </c>
      <c r="R752">
        <f t="shared" si="286"/>
        <v>0</v>
      </c>
      <c r="S752">
        <f t="shared" si="271"/>
        <v>0</v>
      </c>
      <c r="T752">
        <f t="shared" si="272"/>
        <v>0</v>
      </c>
      <c r="U752">
        <f t="shared" si="273"/>
        <v>0</v>
      </c>
      <c r="V752">
        <f t="shared" si="274"/>
        <v>0</v>
      </c>
      <c r="W752">
        <f t="shared" si="275"/>
        <v>0</v>
      </c>
      <c r="X752">
        <f t="shared" si="276"/>
        <v>0</v>
      </c>
      <c r="Y752">
        <f t="shared" si="277"/>
        <v>0</v>
      </c>
      <c r="Z752">
        <f t="shared" si="278"/>
        <v>0</v>
      </c>
    </row>
    <row r="753" spans="2:26" ht="12.75">
      <c r="B753" s="18">
        <f t="shared" si="289"/>
        <v>54000000.00000001</v>
      </c>
      <c r="C753" s="19">
        <f>C763+((C745-C763)/18)*10</f>
        <v>0.557888888888889</v>
      </c>
      <c r="E753" s="18">
        <f t="shared" si="290"/>
        <v>54000000.00000001</v>
      </c>
      <c r="F753" s="19">
        <f>F763+((F745-F763)/18)*10</f>
        <v>0.27155555555555555</v>
      </c>
      <c r="H753">
        <f t="shared" si="279"/>
        <v>0</v>
      </c>
      <c r="I753">
        <f t="shared" si="279"/>
        <v>0</v>
      </c>
      <c r="J753">
        <f t="shared" si="280"/>
        <v>0</v>
      </c>
      <c r="K753">
        <f t="shared" si="281"/>
        <v>0</v>
      </c>
      <c r="L753">
        <f t="shared" si="282"/>
        <v>0</v>
      </c>
      <c r="M753">
        <f t="shared" si="283"/>
        <v>0</v>
      </c>
      <c r="N753">
        <f t="shared" si="284"/>
        <v>0</v>
      </c>
      <c r="O753">
        <f t="shared" si="285"/>
        <v>0</v>
      </c>
      <c r="P753">
        <f t="shared" si="286"/>
        <v>0</v>
      </c>
      <c r="R753">
        <f t="shared" si="286"/>
        <v>0</v>
      </c>
      <c r="S753">
        <f t="shared" si="271"/>
        <v>0</v>
      </c>
      <c r="T753">
        <f t="shared" si="272"/>
        <v>0</v>
      </c>
      <c r="U753">
        <f t="shared" si="273"/>
        <v>0</v>
      </c>
      <c r="V753">
        <f t="shared" si="274"/>
        <v>0</v>
      </c>
      <c r="W753">
        <f t="shared" si="275"/>
        <v>0</v>
      </c>
      <c r="X753">
        <f t="shared" si="276"/>
        <v>0</v>
      </c>
      <c r="Y753">
        <f t="shared" si="277"/>
        <v>0</v>
      </c>
      <c r="Z753">
        <f t="shared" si="278"/>
        <v>0</v>
      </c>
    </row>
    <row r="754" spans="2:26" ht="12.75">
      <c r="B754" s="18">
        <f t="shared" si="289"/>
        <v>55000000.00000001</v>
      </c>
      <c r="C754" s="19">
        <f>C763+((C745-C763)/18)*9</f>
        <v>0.558</v>
      </c>
      <c r="E754" s="18">
        <f t="shared" si="290"/>
        <v>55000000.00000001</v>
      </c>
      <c r="F754" s="19">
        <f>F763+((F745-F763)/18)*9</f>
        <v>0.2715</v>
      </c>
      <c r="H754">
        <f t="shared" si="279"/>
        <v>0</v>
      </c>
      <c r="I754">
        <f t="shared" si="279"/>
        <v>0</v>
      </c>
      <c r="J754">
        <f t="shared" si="280"/>
        <v>0</v>
      </c>
      <c r="K754">
        <f t="shared" si="281"/>
        <v>0</v>
      </c>
      <c r="L754">
        <f t="shared" si="282"/>
        <v>0</v>
      </c>
      <c r="M754">
        <f t="shared" si="283"/>
        <v>0</v>
      </c>
      <c r="N754">
        <f t="shared" si="284"/>
        <v>0</v>
      </c>
      <c r="O754">
        <f t="shared" si="285"/>
        <v>0</v>
      </c>
      <c r="P754">
        <f t="shared" si="286"/>
        <v>0</v>
      </c>
      <c r="R754">
        <f t="shared" si="286"/>
        <v>0</v>
      </c>
      <c r="S754">
        <f t="shared" si="271"/>
        <v>0</v>
      </c>
      <c r="T754">
        <f t="shared" si="272"/>
        <v>0</v>
      </c>
      <c r="U754">
        <f t="shared" si="273"/>
        <v>0</v>
      </c>
      <c r="V754">
        <f t="shared" si="274"/>
        <v>0</v>
      </c>
      <c r="W754">
        <f t="shared" si="275"/>
        <v>0</v>
      </c>
      <c r="X754">
        <f t="shared" si="276"/>
        <v>0</v>
      </c>
      <c r="Y754">
        <f t="shared" si="277"/>
        <v>0</v>
      </c>
      <c r="Z754">
        <f t="shared" si="278"/>
        <v>0</v>
      </c>
    </row>
    <row r="755" spans="2:26" ht="12.75">
      <c r="B755" s="18">
        <f t="shared" si="289"/>
        <v>56000000.00000001</v>
      </c>
      <c r="C755" s="19">
        <f>C763+((C745-C763)/18)*8</f>
        <v>0.5581111111111111</v>
      </c>
      <c r="E755" s="18">
        <f t="shared" si="290"/>
        <v>56000000.00000001</v>
      </c>
      <c r="F755" s="19">
        <f>F763+((F745-F763)/18)*8</f>
        <v>0.2714444444444445</v>
      </c>
      <c r="H755">
        <f t="shared" si="279"/>
        <v>0</v>
      </c>
      <c r="I755">
        <f t="shared" si="279"/>
        <v>0</v>
      </c>
      <c r="J755">
        <f t="shared" si="280"/>
        <v>0</v>
      </c>
      <c r="K755">
        <f t="shared" si="281"/>
        <v>0</v>
      </c>
      <c r="L755">
        <f t="shared" si="282"/>
        <v>0</v>
      </c>
      <c r="M755">
        <f t="shared" si="283"/>
        <v>0</v>
      </c>
      <c r="N755">
        <f t="shared" si="284"/>
        <v>0</v>
      </c>
      <c r="O755">
        <f t="shared" si="285"/>
        <v>0</v>
      </c>
      <c r="P755">
        <f t="shared" si="286"/>
        <v>0</v>
      </c>
      <c r="R755">
        <f t="shared" si="286"/>
        <v>0</v>
      </c>
      <c r="S755">
        <f t="shared" si="271"/>
        <v>0</v>
      </c>
      <c r="T755">
        <f t="shared" si="272"/>
        <v>0</v>
      </c>
      <c r="U755">
        <f t="shared" si="273"/>
        <v>0</v>
      </c>
      <c r="V755">
        <f t="shared" si="274"/>
        <v>0</v>
      </c>
      <c r="W755">
        <f t="shared" si="275"/>
        <v>0</v>
      </c>
      <c r="X755">
        <f t="shared" si="276"/>
        <v>0</v>
      </c>
      <c r="Y755">
        <f t="shared" si="277"/>
        <v>0</v>
      </c>
      <c r="Z755">
        <f t="shared" si="278"/>
        <v>0</v>
      </c>
    </row>
    <row r="756" spans="2:26" ht="12.75">
      <c r="B756" s="18">
        <f t="shared" si="289"/>
        <v>57000000.00000001</v>
      </c>
      <c r="C756" s="19">
        <f>C763+((C745-C763)/18)*7</f>
        <v>0.5582222222222223</v>
      </c>
      <c r="E756" s="18">
        <f t="shared" si="290"/>
        <v>57000000.00000001</v>
      </c>
      <c r="F756" s="19">
        <f>F763+((F745-F763)/18)*7</f>
        <v>0.2713888888888889</v>
      </c>
      <c r="H756">
        <f t="shared" si="279"/>
        <v>0</v>
      </c>
      <c r="I756">
        <f t="shared" si="279"/>
        <v>0</v>
      </c>
      <c r="J756">
        <f t="shared" si="280"/>
        <v>0</v>
      </c>
      <c r="K756">
        <f t="shared" si="281"/>
        <v>0</v>
      </c>
      <c r="L756">
        <f t="shared" si="282"/>
        <v>0</v>
      </c>
      <c r="M756">
        <f t="shared" si="283"/>
        <v>0</v>
      </c>
      <c r="N756">
        <f t="shared" si="284"/>
        <v>0</v>
      </c>
      <c r="O756">
        <f t="shared" si="285"/>
        <v>0</v>
      </c>
      <c r="P756">
        <f t="shared" si="286"/>
        <v>0</v>
      </c>
      <c r="R756">
        <f t="shared" si="286"/>
        <v>0</v>
      </c>
      <c r="S756">
        <f t="shared" si="271"/>
        <v>0</v>
      </c>
      <c r="T756">
        <f t="shared" si="272"/>
        <v>0</v>
      </c>
      <c r="U756">
        <f t="shared" si="273"/>
        <v>0</v>
      </c>
      <c r="V756">
        <f t="shared" si="274"/>
        <v>0</v>
      </c>
      <c r="W756">
        <f t="shared" si="275"/>
        <v>0</v>
      </c>
      <c r="X756">
        <f t="shared" si="276"/>
        <v>0</v>
      </c>
      <c r="Y756">
        <f t="shared" si="277"/>
        <v>0</v>
      </c>
      <c r="Z756">
        <f t="shared" si="278"/>
        <v>0</v>
      </c>
    </row>
    <row r="757" spans="2:26" ht="12.75">
      <c r="B757" s="18">
        <f t="shared" si="289"/>
        <v>58000000.00000001</v>
      </c>
      <c r="C757" s="19">
        <f>C763+((C745-C763)/18)*6</f>
        <v>0.5583333333333333</v>
      </c>
      <c r="E757" s="18">
        <f t="shared" si="290"/>
        <v>58000000.00000001</v>
      </c>
      <c r="F757" s="19">
        <f>F763+((F745-F763)/18)*6</f>
        <v>0.27133333333333337</v>
      </c>
      <c r="H757">
        <f t="shared" si="279"/>
        <v>0</v>
      </c>
      <c r="I757">
        <f t="shared" si="279"/>
        <v>0</v>
      </c>
      <c r="J757">
        <f t="shared" si="280"/>
        <v>0</v>
      </c>
      <c r="K757">
        <f t="shared" si="281"/>
        <v>0</v>
      </c>
      <c r="L757">
        <f t="shared" si="282"/>
        <v>0</v>
      </c>
      <c r="M757">
        <f t="shared" si="283"/>
        <v>0</v>
      </c>
      <c r="N757">
        <f t="shared" si="284"/>
        <v>0</v>
      </c>
      <c r="O757">
        <f t="shared" si="285"/>
        <v>0</v>
      </c>
      <c r="P757">
        <f t="shared" si="286"/>
        <v>0</v>
      </c>
      <c r="R757">
        <f t="shared" si="286"/>
        <v>0</v>
      </c>
      <c r="S757">
        <f t="shared" si="271"/>
        <v>0</v>
      </c>
      <c r="T757">
        <f t="shared" si="272"/>
        <v>0</v>
      </c>
      <c r="U757">
        <f t="shared" si="273"/>
        <v>0</v>
      </c>
      <c r="V757">
        <f t="shared" si="274"/>
        <v>0</v>
      </c>
      <c r="W757">
        <f t="shared" si="275"/>
        <v>0</v>
      </c>
      <c r="X757">
        <f t="shared" si="276"/>
        <v>0</v>
      </c>
      <c r="Y757">
        <f t="shared" si="277"/>
        <v>0</v>
      </c>
      <c r="Z757">
        <f t="shared" si="278"/>
        <v>0</v>
      </c>
    </row>
    <row r="758" spans="2:26" ht="12.75">
      <c r="B758" s="18">
        <f t="shared" si="289"/>
        <v>59000000.00000001</v>
      </c>
      <c r="C758" s="19">
        <f>C763+((C745-C763)/18)*5</f>
        <v>0.5584444444444445</v>
      </c>
      <c r="E758" s="18">
        <f t="shared" si="290"/>
        <v>59000000.00000001</v>
      </c>
      <c r="F758" s="19">
        <f>F763+((F745-F763)/18)*5</f>
        <v>0.2712777777777778</v>
      </c>
      <c r="H758">
        <f t="shared" si="279"/>
        <v>0</v>
      </c>
      <c r="I758">
        <f t="shared" si="279"/>
        <v>0</v>
      </c>
      <c r="J758">
        <f t="shared" si="280"/>
        <v>0</v>
      </c>
      <c r="K758">
        <f t="shared" si="281"/>
        <v>0</v>
      </c>
      <c r="L758">
        <f t="shared" si="282"/>
        <v>0</v>
      </c>
      <c r="M758">
        <f t="shared" si="283"/>
        <v>0</v>
      </c>
      <c r="N758">
        <f t="shared" si="284"/>
        <v>0</v>
      </c>
      <c r="O758">
        <f t="shared" si="285"/>
        <v>0</v>
      </c>
      <c r="P758">
        <f t="shared" si="286"/>
        <v>0</v>
      </c>
      <c r="R758">
        <f t="shared" si="286"/>
        <v>0</v>
      </c>
      <c r="S758">
        <f t="shared" si="271"/>
        <v>0</v>
      </c>
      <c r="T758">
        <f t="shared" si="272"/>
        <v>0</v>
      </c>
      <c r="U758">
        <f t="shared" si="273"/>
        <v>0</v>
      </c>
      <c r="V758">
        <f t="shared" si="274"/>
        <v>0</v>
      </c>
      <c r="W758">
        <f t="shared" si="275"/>
        <v>0</v>
      </c>
      <c r="X758">
        <f t="shared" si="276"/>
        <v>0</v>
      </c>
      <c r="Y758">
        <f t="shared" si="277"/>
        <v>0</v>
      </c>
      <c r="Z758">
        <f t="shared" si="278"/>
        <v>0</v>
      </c>
    </row>
    <row r="759" spans="2:26" ht="12.75">
      <c r="B759" s="18">
        <f t="shared" si="289"/>
        <v>60000000.00000001</v>
      </c>
      <c r="C759" s="19">
        <f>C763+((C745-C763)/18)*4</f>
        <v>0.5585555555555556</v>
      </c>
      <c r="E759" s="18">
        <f t="shared" si="290"/>
        <v>60000000.00000001</v>
      </c>
      <c r="F759" s="19">
        <f>F763+((F745-F763)/18)*4</f>
        <v>0.27122222222222225</v>
      </c>
      <c r="H759">
        <f t="shared" si="279"/>
        <v>0</v>
      </c>
      <c r="I759">
        <f t="shared" si="279"/>
        <v>0</v>
      </c>
      <c r="J759">
        <f t="shared" si="280"/>
        <v>0</v>
      </c>
      <c r="K759">
        <f t="shared" si="281"/>
        <v>0</v>
      </c>
      <c r="L759">
        <f t="shared" si="282"/>
        <v>0</v>
      </c>
      <c r="M759">
        <f t="shared" si="283"/>
        <v>0</v>
      </c>
      <c r="N759">
        <f t="shared" si="284"/>
        <v>0</v>
      </c>
      <c r="O759">
        <f t="shared" si="285"/>
        <v>0</v>
      </c>
      <c r="P759">
        <f t="shared" si="286"/>
        <v>0</v>
      </c>
      <c r="R759">
        <f t="shared" si="286"/>
        <v>0</v>
      </c>
      <c r="S759">
        <f t="shared" si="271"/>
        <v>0</v>
      </c>
      <c r="T759">
        <f t="shared" si="272"/>
        <v>0</v>
      </c>
      <c r="U759">
        <f t="shared" si="273"/>
        <v>0</v>
      </c>
      <c r="V759">
        <f t="shared" si="274"/>
        <v>0</v>
      </c>
      <c r="W759">
        <f t="shared" si="275"/>
        <v>0</v>
      </c>
      <c r="X759">
        <f t="shared" si="276"/>
        <v>0</v>
      </c>
      <c r="Y759">
        <f t="shared" si="277"/>
        <v>0</v>
      </c>
      <c r="Z759">
        <f t="shared" si="278"/>
        <v>0</v>
      </c>
    </row>
    <row r="760" spans="2:26" ht="12.75">
      <c r="B760" s="18">
        <f t="shared" si="289"/>
        <v>61000000.00000001</v>
      </c>
      <c r="C760" s="19">
        <f>C763+((C745-C763)/18)*3</f>
        <v>0.5586666666666668</v>
      </c>
      <c r="E760" s="18">
        <f t="shared" si="290"/>
        <v>61000000.00000001</v>
      </c>
      <c r="F760" s="19">
        <f>F763+((F745-F763)/18)*3</f>
        <v>0.27116666666666667</v>
      </c>
      <c r="H760">
        <f t="shared" si="279"/>
        <v>0</v>
      </c>
      <c r="I760">
        <f t="shared" si="279"/>
        <v>0</v>
      </c>
      <c r="J760">
        <f t="shared" si="280"/>
        <v>0</v>
      </c>
      <c r="K760">
        <f t="shared" si="281"/>
        <v>0</v>
      </c>
      <c r="L760">
        <f t="shared" si="282"/>
        <v>0</v>
      </c>
      <c r="M760">
        <f t="shared" si="283"/>
        <v>0</v>
      </c>
      <c r="N760">
        <f t="shared" si="284"/>
        <v>0</v>
      </c>
      <c r="O760">
        <f t="shared" si="285"/>
        <v>0</v>
      </c>
      <c r="P760">
        <f t="shared" si="286"/>
        <v>0</v>
      </c>
      <c r="R760">
        <f t="shared" si="286"/>
        <v>0</v>
      </c>
      <c r="S760">
        <f t="shared" si="271"/>
        <v>0</v>
      </c>
      <c r="T760">
        <f t="shared" si="272"/>
        <v>0</v>
      </c>
      <c r="U760">
        <f t="shared" si="273"/>
        <v>0</v>
      </c>
      <c r="V760">
        <f t="shared" si="274"/>
        <v>0</v>
      </c>
      <c r="W760">
        <f t="shared" si="275"/>
        <v>0</v>
      </c>
      <c r="X760">
        <f t="shared" si="276"/>
        <v>0</v>
      </c>
      <c r="Y760">
        <f t="shared" si="277"/>
        <v>0</v>
      </c>
      <c r="Z760">
        <f t="shared" si="278"/>
        <v>0</v>
      </c>
    </row>
    <row r="761" spans="2:26" ht="12.75">
      <c r="B761" s="18">
        <f t="shared" si="289"/>
        <v>62000000.00000001</v>
      </c>
      <c r="C761" s="19">
        <f>C763+((C745-C763)/18)*2</f>
        <v>0.5587777777777778</v>
      </c>
      <c r="E761" s="18">
        <f t="shared" si="290"/>
        <v>62000000.00000001</v>
      </c>
      <c r="F761" s="19">
        <f>F763+((F745-F763)/18)*2</f>
        <v>0.27111111111111114</v>
      </c>
      <c r="H761">
        <f t="shared" si="279"/>
        <v>0</v>
      </c>
      <c r="I761">
        <f t="shared" si="279"/>
        <v>0</v>
      </c>
      <c r="J761">
        <f t="shared" si="280"/>
        <v>0</v>
      </c>
      <c r="K761">
        <f t="shared" si="281"/>
        <v>0</v>
      </c>
      <c r="L761">
        <f t="shared" si="282"/>
        <v>0</v>
      </c>
      <c r="M761">
        <f t="shared" si="283"/>
        <v>0</v>
      </c>
      <c r="N761">
        <f t="shared" si="284"/>
        <v>0</v>
      </c>
      <c r="O761">
        <f t="shared" si="285"/>
        <v>0</v>
      </c>
      <c r="P761">
        <f t="shared" si="286"/>
        <v>0</v>
      </c>
      <c r="R761">
        <f t="shared" si="286"/>
        <v>0</v>
      </c>
      <c r="S761">
        <f t="shared" si="271"/>
        <v>0</v>
      </c>
      <c r="T761">
        <f t="shared" si="272"/>
        <v>0</v>
      </c>
      <c r="U761">
        <f t="shared" si="273"/>
        <v>0</v>
      </c>
      <c r="V761">
        <f t="shared" si="274"/>
        <v>0</v>
      </c>
      <c r="W761">
        <f t="shared" si="275"/>
        <v>0</v>
      </c>
      <c r="X761">
        <f t="shared" si="276"/>
        <v>0</v>
      </c>
      <c r="Y761">
        <f t="shared" si="277"/>
        <v>0</v>
      </c>
      <c r="Z761">
        <f t="shared" si="278"/>
        <v>0</v>
      </c>
    </row>
    <row r="762" spans="2:26" ht="12.75">
      <c r="B762" s="18">
        <f t="shared" si="289"/>
        <v>63000000.00000001</v>
      </c>
      <c r="C762" s="19">
        <f>C763+((C745-C763)/18)*1</f>
        <v>0.558888888888889</v>
      </c>
      <c r="E762" s="18">
        <f t="shared" si="290"/>
        <v>63000000.00000001</v>
      </c>
      <c r="F762" s="19">
        <f>F763+((F745-F763)/18)*1</f>
        <v>0.27105555555555555</v>
      </c>
      <c r="H762">
        <f t="shared" si="279"/>
        <v>0</v>
      </c>
      <c r="I762">
        <f t="shared" si="279"/>
        <v>0</v>
      </c>
      <c r="J762">
        <f t="shared" si="280"/>
        <v>0</v>
      </c>
      <c r="K762">
        <f t="shared" si="281"/>
        <v>0</v>
      </c>
      <c r="L762">
        <f t="shared" si="282"/>
        <v>0</v>
      </c>
      <c r="M762">
        <f t="shared" si="283"/>
        <v>0</v>
      </c>
      <c r="N762">
        <f t="shared" si="284"/>
        <v>0</v>
      </c>
      <c r="O762">
        <f t="shared" si="285"/>
        <v>0</v>
      </c>
      <c r="P762">
        <f t="shared" si="286"/>
        <v>0</v>
      </c>
      <c r="R762">
        <f t="shared" si="286"/>
        <v>0</v>
      </c>
      <c r="S762">
        <f t="shared" si="271"/>
        <v>0</v>
      </c>
      <c r="T762">
        <f t="shared" si="272"/>
        <v>0</v>
      </c>
      <c r="U762">
        <f t="shared" si="273"/>
        <v>0</v>
      </c>
      <c r="V762">
        <f t="shared" si="274"/>
        <v>0</v>
      </c>
      <c r="W762">
        <f t="shared" si="275"/>
        <v>0</v>
      </c>
      <c r="X762">
        <f t="shared" si="276"/>
        <v>0</v>
      </c>
      <c r="Y762">
        <f t="shared" si="277"/>
        <v>0</v>
      </c>
      <c r="Z762">
        <f t="shared" si="278"/>
        <v>0</v>
      </c>
    </row>
    <row r="763" spans="2:26" ht="12.75">
      <c r="B763" s="18">
        <f>B673*10</f>
        <v>64000000</v>
      </c>
      <c r="C763" s="19">
        <v>0.559</v>
      </c>
      <c r="E763" s="18">
        <f>E673*10</f>
        <v>64000000</v>
      </c>
      <c r="F763" s="19">
        <v>0.271</v>
      </c>
      <c r="H763">
        <f t="shared" si="279"/>
        <v>0</v>
      </c>
      <c r="I763">
        <f t="shared" si="279"/>
        <v>0</v>
      </c>
      <c r="J763">
        <f t="shared" si="280"/>
        <v>0</v>
      </c>
      <c r="K763">
        <f t="shared" si="281"/>
        <v>0</v>
      </c>
      <c r="L763">
        <f t="shared" si="282"/>
        <v>0</v>
      </c>
      <c r="M763">
        <f t="shared" si="283"/>
        <v>0</v>
      </c>
      <c r="N763">
        <f t="shared" si="284"/>
        <v>0</v>
      </c>
      <c r="O763">
        <f t="shared" si="285"/>
        <v>0</v>
      </c>
      <c r="P763">
        <f t="shared" si="286"/>
        <v>0</v>
      </c>
      <c r="R763">
        <f t="shared" si="286"/>
        <v>0</v>
      </c>
      <c r="S763">
        <f t="shared" si="271"/>
        <v>0</v>
      </c>
      <c r="T763">
        <f t="shared" si="272"/>
        <v>0</v>
      </c>
      <c r="U763">
        <f t="shared" si="273"/>
        <v>0</v>
      </c>
      <c r="V763">
        <f t="shared" si="274"/>
        <v>0</v>
      </c>
      <c r="W763">
        <f t="shared" si="275"/>
        <v>0</v>
      </c>
      <c r="X763">
        <f t="shared" si="276"/>
        <v>0</v>
      </c>
      <c r="Y763">
        <f t="shared" si="277"/>
        <v>0</v>
      </c>
      <c r="Z763">
        <f t="shared" si="278"/>
        <v>0</v>
      </c>
    </row>
    <row r="764" spans="2:26" ht="12.75">
      <c r="B764" s="18">
        <f aca="true" t="shared" si="291" ref="B764:B780">B763+1000000</f>
        <v>65000000</v>
      </c>
      <c r="C764" s="19">
        <f>C781+((C763-C781)/18)*17</f>
        <v>0.5587777777777778</v>
      </c>
      <c r="E764" s="18">
        <f aca="true" t="shared" si="292" ref="E764:E780">E763+1000000</f>
        <v>65000000</v>
      </c>
      <c r="F764" s="19">
        <f>F781+((F763-F781)/18)*17</f>
        <v>0.271</v>
      </c>
      <c r="H764">
        <f t="shared" si="279"/>
        <v>0</v>
      </c>
      <c r="I764">
        <f t="shared" si="279"/>
        <v>0</v>
      </c>
      <c r="J764">
        <f t="shared" si="280"/>
        <v>0</v>
      </c>
      <c r="K764">
        <f t="shared" si="281"/>
        <v>0</v>
      </c>
      <c r="L764">
        <f t="shared" si="282"/>
        <v>0</v>
      </c>
      <c r="M764">
        <f t="shared" si="283"/>
        <v>0</v>
      </c>
      <c r="N764">
        <f t="shared" si="284"/>
        <v>0</v>
      </c>
      <c r="O764">
        <f t="shared" si="285"/>
        <v>0</v>
      </c>
      <c r="P764">
        <f t="shared" si="286"/>
        <v>0</v>
      </c>
      <c r="R764">
        <f t="shared" si="286"/>
        <v>0</v>
      </c>
      <c r="S764">
        <f t="shared" si="271"/>
        <v>0</v>
      </c>
      <c r="T764">
        <f t="shared" si="272"/>
        <v>0</v>
      </c>
      <c r="U764">
        <f t="shared" si="273"/>
        <v>0</v>
      </c>
      <c r="V764">
        <f t="shared" si="274"/>
        <v>0</v>
      </c>
      <c r="W764">
        <f t="shared" si="275"/>
        <v>0</v>
      </c>
      <c r="X764">
        <f t="shared" si="276"/>
        <v>0</v>
      </c>
      <c r="Y764">
        <f t="shared" si="277"/>
        <v>0</v>
      </c>
      <c r="Z764">
        <f t="shared" si="278"/>
        <v>0</v>
      </c>
    </row>
    <row r="765" spans="2:26" ht="12.75">
      <c r="B765" s="18">
        <f t="shared" si="291"/>
        <v>66000000</v>
      </c>
      <c r="C765" s="19">
        <f>C781+((C763-C781)/18)*16</f>
        <v>0.5585555555555556</v>
      </c>
      <c r="E765" s="18">
        <f t="shared" si="292"/>
        <v>66000000</v>
      </c>
      <c r="F765" s="19">
        <f>F781+((F763-F781)/18)*16</f>
        <v>0.271</v>
      </c>
      <c r="H765">
        <f t="shared" si="279"/>
        <v>0</v>
      </c>
      <c r="I765">
        <f t="shared" si="279"/>
        <v>0</v>
      </c>
      <c r="J765">
        <f t="shared" si="280"/>
        <v>0</v>
      </c>
      <c r="K765">
        <f t="shared" si="281"/>
        <v>0</v>
      </c>
      <c r="L765">
        <f t="shared" si="282"/>
        <v>0</v>
      </c>
      <c r="M765">
        <f t="shared" si="283"/>
        <v>0</v>
      </c>
      <c r="N765">
        <f t="shared" si="284"/>
        <v>0</v>
      </c>
      <c r="O765">
        <f t="shared" si="285"/>
        <v>0</v>
      </c>
      <c r="P765">
        <f t="shared" si="286"/>
        <v>0</v>
      </c>
      <c r="R765">
        <f t="shared" si="286"/>
        <v>0</v>
      </c>
      <c r="S765">
        <f t="shared" si="271"/>
        <v>0</v>
      </c>
      <c r="T765">
        <f t="shared" si="272"/>
        <v>0</v>
      </c>
      <c r="U765">
        <f t="shared" si="273"/>
        <v>0</v>
      </c>
      <c r="V765">
        <f t="shared" si="274"/>
        <v>0</v>
      </c>
      <c r="W765">
        <f t="shared" si="275"/>
        <v>0</v>
      </c>
      <c r="X765">
        <f t="shared" si="276"/>
        <v>0</v>
      </c>
      <c r="Y765">
        <f t="shared" si="277"/>
        <v>0</v>
      </c>
      <c r="Z765">
        <f t="shared" si="278"/>
        <v>0</v>
      </c>
    </row>
    <row r="766" spans="2:26" ht="12.75">
      <c r="B766" s="18">
        <f t="shared" si="291"/>
        <v>67000000</v>
      </c>
      <c r="C766" s="19">
        <f>C781+((C763-C781)/18)*15</f>
        <v>0.5583333333333333</v>
      </c>
      <c r="E766" s="18">
        <f t="shared" si="292"/>
        <v>67000000</v>
      </c>
      <c r="F766" s="19">
        <f>F781+((F763-F781)/18)*15</f>
        <v>0.271</v>
      </c>
      <c r="H766">
        <f t="shared" si="279"/>
        <v>0</v>
      </c>
      <c r="I766">
        <f t="shared" si="279"/>
        <v>0</v>
      </c>
      <c r="J766">
        <f t="shared" si="280"/>
        <v>0</v>
      </c>
      <c r="K766">
        <f t="shared" si="281"/>
        <v>0</v>
      </c>
      <c r="L766">
        <f t="shared" si="282"/>
        <v>0</v>
      </c>
      <c r="M766">
        <f t="shared" si="283"/>
        <v>0</v>
      </c>
      <c r="N766">
        <f t="shared" si="284"/>
        <v>0</v>
      </c>
      <c r="O766">
        <f t="shared" si="285"/>
        <v>0</v>
      </c>
      <c r="P766">
        <f t="shared" si="286"/>
        <v>0</v>
      </c>
      <c r="R766">
        <f t="shared" si="286"/>
        <v>0</v>
      </c>
      <c r="S766">
        <f t="shared" si="271"/>
        <v>0</v>
      </c>
      <c r="T766">
        <f t="shared" si="272"/>
        <v>0</v>
      </c>
      <c r="U766">
        <f t="shared" si="273"/>
        <v>0</v>
      </c>
      <c r="V766">
        <f t="shared" si="274"/>
        <v>0</v>
      </c>
      <c r="W766">
        <f t="shared" si="275"/>
        <v>0</v>
      </c>
      <c r="X766">
        <f t="shared" si="276"/>
        <v>0</v>
      </c>
      <c r="Y766">
        <f t="shared" si="277"/>
        <v>0</v>
      </c>
      <c r="Z766">
        <f t="shared" si="278"/>
        <v>0</v>
      </c>
    </row>
    <row r="767" spans="2:26" ht="12.75">
      <c r="B767" s="18">
        <f t="shared" si="291"/>
        <v>68000000</v>
      </c>
      <c r="C767" s="19">
        <f>C781+((C763-C781)/18)*14</f>
        <v>0.5581111111111111</v>
      </c>
      <c r="E767" s="18">
        <f t="shared" si="292"/>
        <v>68000000</v>
      </c>
      <c r="F767" s="19">
        <f>F781+((F763-F781)/18)*14</f>
        <v>0.271</v>
      </c>
      <c r="H767">
        <f t="shared" si="279"/>
        <v>0</v>
      </c>
      <c r="I767">
        <f t="shared" si="279"/>
        <v>0</v>
      </c>
      <c r="J767">
        <f t="shared" si="280"/>
        <v>0</v>
      </c>
      <c r="K767">
        <f t="shared" si="281"/>
        <v>0</v>
      </c>
      <c r="L767">
        <f t="shared" si="282"/>
        <v>0</v>
      </c>
      <c r="M767">
        <f t="shared" si="283"/>
        <v>0</v>
      </c>
      <c r="N767">
        <f t="shared" si="284"/>
        <v>0</v>
      </c>
      <c r="O767">
        <f t="shared" si="285"/>
        <v>0</v>
      </c>
      <c r="P767">
        <f t="shared" si="286"/>
        <v>0</v>
      </c>
      <c r="R767">
        <f t="shared" si="286"/>
        <v>0</v>
      </c>
      <c r="S767">
        <f t="shared" si="271"/>
        <v>0</v>
      </c>
      <c r="T767">
        <f t="shared" si="272"/>
        <v>0</v>
      </c>
      <c r="U767">
        <f t="shared" si="273"/>
        <v>0</v>
      </c>
      <c r="V767">
        <f t="shared" si="274"/>
        <v>0</v>
      </c>
      <c r="W767">
        <f t="shared" si="275"/>
        <v>0</v>
      </c>
      <c r="X767">
        <f t="shared" si="276"/>
        <v>0</v>
      </c>
      <c r="Y767">
        <f t="shared" si="277"/>
        <v>0</v>
      </c>
      <c r="Z767">
        <f t="shared" si="278"/>
        <v>0</v>
      </c>
    </row>
    <row r="768" spans="2:26" ht="12.75">
      <c r="B768" s="18">
        <f t="shared" si="291"/>
        <v>69000000</v>
      </c>
      <c r="C768" s="19">
        <f>C781+((C763-C781)/18)*13</f>
        <v>0.557888888888889</v>
      </c>
      <c r="E768" s="18">
        <f t="shared" si="292"/>
        <v>69000000</v>
      </c>
      <c r="F768" s="19">
        <f>F781+((F763-F781)/18)*13</f>
        <v>0.271</v>
      </c>
      <c r="H768">
        <f t="shared" si="279"/>
        <v>0</v>
      </c>
      <c r="I768">
        <f t="shared" si="279"/>
        <v>0</v>
      </c>
      <c r="J768">
        <f t="shared" si="280"/>
        <v>0</v>
      </c>
      <c r="K768">
        <f t="shared" si="281"/>
        <v>0</v>
      </c>
      <c r="L768">
        <f t="shared" si="282"/>
        <v>0</v>
      </c>
      <c r="M768">
        <f t="shared" si="283"/>
        <v>0</v>
      </c>
      <c r="N768">
        <f t="shared" si="284"/>
        <v>0</v>
      </c>
      <c r="O768">
        <f t="shared" si="285"/>
        <v>0</v>
      </c>
      <c r="P768">
        <f t="shared" si="286"/>
        <v>0</v>
      </c>
      <c r="R768">
        <f t="shared" si="286"/>
        <v>0</v>
      </c>
      <c r="S768">
        <f t="shared" si="271"/>
        <v>0</v>
      </c>
      <c r="T768">
        <f t="shared" si="272"/>
        <v>0</v>
      </c>
      <c r="U768">
        <f t="shared" si="273"/>
        <v>0</v>
      </c>
      <c r="V768">
        <f t="shared" si="274"/>
        <v>0</v>
      </c>
      <c r="W768">
        <f t="shared" si="275"/>
        <v>0</v>
      </c>
      <c r="X768">
        <f t="shared" si="276"/>
        <v>0</v>
      </c>
      <c r="Y768">
        <f t="shared" si="277"/>
        <v>0</v>
      </c>
      <c r="Z768">
        <f t="shared" si="278"/>
        <v>0</v>
      </c>
    </row>
    <row r="769" spans="2:26" ht="12.75">
      <c r="B769" s="18">
        <f t="shared" si="291"/>
        <v>70000000</v>
      </c>
      <c r="C769" s="19">
        <f>C781+((C763-C781)/18)*12</f>
        <v>0.5576666666666668</v>
      </c>
      <c r="E769" s="18">
        <f t="shared" si="292"/>
        <v>70000000</v>
      </c>
      <c r="F769" s="19">
        <f>F781+((F763-F781)/18)*12</f>
        <v>0.271</v>
      </c>
      <c r="H769">
        <f t="shared" si="279"/>
        <v>0</v>
      </c>
      <c r="I769">
        <f t="shared" si="279"/>
        <v>0</v>
      </c>
      <c r="J769">
        <f t="shared" si="280"/>
        <v>0</v>
      </c>
      <c r="K769">
        <f t="shared" si="281"/>
        <v>0</v>
      </c>
      <c r="L769">
        <f t="shared" si="282"/>
        <v>0</v>
      </c>
      <c r="M769">
        <f t="shared" si="283"/>
        <v>0</v>
      </c>
      <c r="N769">
        <f t="shared" si="284"/>
        <v>0</v>
      </c>
      <c r="O769">
        <f t="shared" si="285"/>
        <v>0</v>
      </c>
      <c r="P769">
        <f t="shared" si="286"/>
        <v>0</v>
      </c>
      <c r="R769">
        <f t="shared" si="286"/>
        <v>0</v>
      </c>
      <c r="S769">
        <f t="shared" si="271"/>
        <v>0</v>
      </c>
      <c r="T769">
        <f t="shared" si="272"/>
        <v>0</v>
      </c>
      <c r="U769">
        <f t="shared" si="273"/>
        <v>0</v>
      </c>
      <c r="V769">
        <f t="shared" si="274"/>
        <v>0</v>
      </c>
      <c r="W769">
        <f t="shared" si="275"/>
        <v>0</v>
      </c>
      <c r="X769">
        <f t="shared" si="276"/>
        <v>0</v>
      </c>
      <c r="Y769">
        <f t="shared" si="277"/>
        <v>0</v>
      </c>
      <c r="Z769">
        <f t="shared" si="278"/>
        <v>0</v>
      </c>
    </row>
    <row r="770" spans="2:26" ht="12.75">
      <c r="B770" s="18">
        <f t="shared" si="291"/>
        <v>71000000</v>
      </c>
      <c r="C770" s="19">
        <f>C781+((C763-C781)/18)*11</f>
        <v>0.5574444444444445</v>
      </c>
      <c r="E770" s="18">
        <f t="shared" si="292"/>
        <v>71000000</v>
      </c>
      <c r="F770" s="19">
        <f>F781+((F763-F781)/18)*11</f>
        <v>0.271</v>
      </c>
      <c r="H770">
        <f t="shared" si="279"/>
        <v>0</v>
      </c>
      <c r="I770">
        <f t="shared" si="279"/>
        <v>0</v>
      </c>
      <c r="J770">
        <f t="shared" si="280"/>
        <v>0</v>
      </c>
      <c r="K770">
        <f t="shared" si="281"/>
        <v>0</v>
      </c>
      <c r="L770">
        <f t="shared" si="282"/>
        <v>0</v>
      </c>
      <c r="M770">
        <f t="shared" si="283"/>
        <v>0</v>
      </c>
      <c r="N770">
        <f t="shared" si="284"/>
        <v>0</v>
      </c>
      <c r="O770">
        <f t="shared" si="285"/>
        <v>0</v>
      </c>
      <c r="P770">
        <f t="shared" si="286"/>
        <v>0</v>
      </c>
      <c r="R770">
        <f t="shared" si="286"/>
        <v>0</v>
      </c>
      <c r="S770">
        <f t="shared" si="271"/>
        <v>0</v>
      </c>
      <c r="T770">
        <f t="shared" si="272"/>
        <v>0</v>
      </c>
      <c r="U770">
        <f t="shared" si="273"/>
        <v>0</v>
      </c>
      <c r="V770">
        <f t="shared" si="274"/>
        <v>0</v>
      </c>
      <c r="W770">
        <f t="shared" si="275"/>
        <v>0</v>
      </c>
      <c r="X770">
        <f t="shared" si="276"/>
        <v>0</v>
      </c>
      <c r="Y770">
        <f t="shared" si="277"/>
        <v>0</v>
      </c>
      <c r="Z770">
        <f t="shared" si="278"/>
        <v>0</v>
      </c>
    </row>
    <row r="771" spans="2:26" ht="12.75">
      <c r="B771" s="18">
        <f t="shared" si="291"/>
        <v>72000000</v>
      </c>
      <c r="C771" s="19">
        <f>C781+((C763-C781)/18)*10</f>
        <v>0.5572222222222223</v>
      </c>
      <c r="E771" s="18">
        <f t="shared" si="292"/>
        <v>72000000</v>
      </c>
      <c r="F771" s="19">
        <f>F781+((F763-F781)/18)*10</f>
        <v>0.271</v>
      </c>
      <c r="H771">
        <f t="shared" si="279"/>
        <v>0</v>
      </c>
      <c r="I771">
        <f t="shared" si="279"/>
        <v>0</v>
      </c>
      <c r="J771">
        <f t="shared" si="280"/>
        <v>0</v>
      </c>
      <c r="K771">
        <f t="shared" si="281"/>
        <v>0</v>
      </c>
      <c r="L771">
        <f t="shared" si="282"/>
        <v>0</v>
      </c>
      <c r="M771">
        <f t="shared" si="283"/>
        <v>0</v>
      </c>
      <c r="N771">
        <f t="shared" si="284"/>
        <v>0</v>
      </c>
      <c r="O771">
        <f t="shared" si="285"/>
        <v>0</v>
      </c>
      <c r="P771">
        <f t="shared" si="286"/>
        <v>0</v>
      </c>
      <c r="R771">
        <f t="shared" si="286"/>
        <v>0</v>
      </c>
      <c r="S771">
        <f t="shared" si="271"/>
        <v>0</v>
      </c>
      <c r="T771">
        <f t="shared" si="272"/>
        <v>0</v>
      </c>
      <c r="U771">
        <f t="shared" si="273"/>
        <v>0</v>
      </c>
      <c r="V771">
        <f t="shared" si="274"/>
        <v>0</v>
      </c>
      <c r="W771">
        <f t="shared" si="275"/>
        <v>0</v>
      </c>
      <c r="X771">
        <f t="shared" si="276"/>
        <v>0</v>
      </c>
      <c r="Y771">
        <f t="shared" si="277"/>
        <v>0</v>
      </c>
      <c r="Z771">
        <f t="shared" si="278"/>
        <v>0</v>
      </c>
    </row>
    <row r="772" spans="2:26" ht="12.75">
      <c r="B772" s="18">
        <f t="shared" si="291"/>
        <v>73000000</v>
      </c>
      <c r="C772" s="19">
        <f>C781+((C763-C781)/18)*9</f>
        <v>0.557</v>
      </c>
      <c r="E772" s="18">
        <f t="shared" si="292"/>
        <v>73000000</v>
      </c>
      <c r="F772" s="19">
        <f>F781+((F763-F781)/18)*9</f>
        <v>0.271</v>
      </c>
      <c r="H772">
        <f t="shared" si="279"/>
        <v>0</v>
      </c>
      <c r="I772">
        <f t="shared" si="279"/>
        <v>0</v>
      </c>
      <c r="J772">
        <f t="shared" si="280"/>
        <v>0</v>
      </c>
      <c r="K772">
        <f t="shared" si="281"/>
        <v>0</v>
      </c>
      <c r="L772">
        <f t="shared" si="282"/>
        <v>0</v>
      </c>
      <c r="M772">
        <f t="shared" si="283"/>
        <v>0</v>
      </c>
      <c r="N772">
        <f t="shared" si="284"/>
        <v>0</v>
      </c>
      <c r="O772">
        <f t="shared" si="285"/>
        <v>0</v>
      </c>
      <c r="P772">
        <f t="shared" si="286"/>
        <v>0</v>
      </c>
      <c r="R772">
        <f t="shared" si="286"/>
        <v>0</v>
      </c>
      <c r="S772">
        <f t="shared" si="271"/>
        <v>0</v>
      </c>
      <c r="T772">
        <f t="shared" si="272"/>
        <v>0</v>
      </c>
      <c r="U772">
        <f t="shared" si="273"/>
        <v>0</v>
      </c>
      <c r="V772">
        <f t="shared" si="274"/>
        <v>0</v>
      </c>
      <c r="W772">
        <f t="shared" si="275"/>
        <v>0</v>
      </c>
      <c r="X772">
        <f t="shared" si="276"/>
        <v>0</v>
      </c>
      <c r="Y772">
        <f t="shared" si="277"/>
        <v>0</v>
      </c>
      <c r="Z772">
        <f t="shared" si="278"/>
        <v>0</v>
      </c>
    </row>
    <row r="773" spans="2:26" ht="12.75">
      <c r="B773" s="18">
        <f t="shared" si="291"/>
        <v>74000000</v>
      </c>
      <c r="C773" s="19">
        <f>C781+((C763-C781)/18)*8</f>
        <v>0.5567777777777778</v>
      </c>
      <c r="E773" s="18">
        <f t="shared" si="292"/>
        <v>74000000</v>
      </c>
      <c r="F773" s="19">
        <f>F781+((F763-F781)/18)*8</f>
        <v>0.271</v>
      </c>
      <c r="H773">
        <f t="shared" si="279"/>
        <v>0</v>
      </c>
      <c r="I773">
        <f t="shared" si="279"/>
        <v>0</v>
      </c>
      <c r="J773">
        <f t="shared" si="280"/>
        <v>0</v>
      </c>
      <c r="K773">
        <f t="shared" si="281"/>
        <v>0</v>
      </c>
      <c r="L773">
        <f t="shared" si="282"/>
        <v>0</v>
      </c>
      <c r="M773">
        <f t="shared" si="283"/>
        <v>0</v>
      </c>
      <c r="N773">
        <f t="shared" si="284"/>
        <v>0</v>
      </c>
      <c r="O773">
        <f t="shared" si="285"/>
        <v>0</v>
      </c>
      <c r="P773">
        <f t="shared" si="286"/>
        <v>0</v>
      </c>
      <c r="R773">
        <f t="shared" si="286"/>
        <v>0</v>
      </c>
      <c r="S773">
        <f t="shared" si="271"/>
        <v>0</v>
      </c>
      <c r="T773">
        <f t="shared" si="272"/>
        <v>0</v>
      </c>
      <c r="U773">
        <f t="shared" si="273"/>
        <v>0</v>
      </c>
      <c r="V773">
        <f t="shared" si="274"/>
        <v>0</v>
      </c>
      <c r="W773">
        <f t="shared" si="275"/>
        <v>0</v>
      </c>
      <c r="X773">
        <f t="shared" si="276"/>
        <v>0</v>
      </c>
      <c r="Y773">
        <f t="shared" si="277"/>
        <v>0</v>
      </c>
      <c r="Z773">
        <f t="shared" si="278"/>
        <v>0</v>
      </c>
    </row>
    <row r="774" spans="2:26" ht="12.75">
      <c r="B774" s="18">
        <f t="shared" si="291"/>
        <v>75000000</v>
      </c>
      <c r="C774" s="19">
        <f>C781+((C763-C781)/18)*7</f>
        <v>0.5565555555555556</v>
      </c>
      <c r="E774" s="18">
        <f t="shared" si="292"/>
        <v>75000000</v>
      </c>
      <c r="F774" s="19">
        <f>F781+((F763-F781)/18)*7</f>
        <v>0.271</v>
      </c>
      <c r="H774">
        <f t="shared" si="279"/>
        <v>0</v>
      </c>
      <c r="I774">
        <f t="shared" si="279"/>
        <v>0</v>
      </c>
      <c r="J774">
        <f t="shared" si="280"/>
        <v>0</v>
      </c>
      <c r="K774">
        <f t="shared" si="281"/>
        <v>0</v>
      </c>
      <c r="L774">
        <f t="shared" si="282"/>
        <v>0</v>
      </c>
      <c r="M774">
        <f t="shared" si="283"/>
        <v>0</v>
      </c>
      <c r="N774">
        <f t="shared" si="284"/>
        <v>0</v>
      </c>
      <c r="O774">
        <f t="shared" si="285"/>
        <v>0</v>
      </c>
      <c r="P774">
        <f t="shared" si="286"/>
        <v>0</v>
      </c>
      <c r="R774">
        <f t="shared" si="286"/>
        <v>0</v>
      </c>
      <c r="S774">
        <f aca="true" t="shared" si="293" ref="S774:S799">IF(AND(S$4&gt;=$E774,S$4&lt;$E775),$F774,0)</f>
        <v>0</v>
      </c>
      <c r="T774">
        <f aca="true" t="shared" si="294" ref="T774:T799">IF(AND(T$4&gt;=$E774,T$4&lt;$E775),$F774,0)</f>
        <v>0</v>
      </c>
      <c r="U774">
        <f aca="true" t="shared" si="295" ref="U774:U799">IF(AND(U$4&gt;=$E774,U$4&lt;$E775),$F774,0)</f>
        <v>0</v>
      </c>
      <c r="V774">
        <f aca="true" t="shared" si="296" ref="V774:V799">IF(AND(V$4&gt;=$E774,V$4&lt;$E775),$F774,0)</f>
        <v>0</v>
      </c>
      <c r="W774">
        <f aca="true" t="shared" si="297" ref="W774:W799">IF(AND(W$4&gt;=$E774,W$4&lt;$E775),$F774,0)</f>
        <v>0</v>
      </c>
      <c r="X774">
        <f aca="true" t="shared" si="298" ref="X774:X799">IF(AND(X$4&gt;=$E774,X$4&lt;$E775),$F774,0)</f>
        <v>0</v>
      </c>
      <c r="Y774">
        <f aca="true" t="shared" si="299" ref="Y774:Y799">IF(AND(Y$4&gt;=$E774,Y$4&lt;$E775),$F774,0)</f>
        <v>0</v>
      </c>
      <c r="Z774">
        <f aca="true" t="shared" si="300" ref="Z774:Z799">IF(AND(Z$4&gt;=$E774,Z$4&lt;$E775),$F774,0)</f>
        <v>0</v>
      </c>
    </row>
    <row r="775" spans="2:26" ht="12.75">
      <c r="B775" s="18">
        <f t="shared" si="291"/>
        <v>76000000</v>
      </c>
      <c r="C775" s="19">
        <f>C781+((C763-C781)/18)*6</f>
        <v>0.5563333333333333</v>
      </c>
      <c r="E775" s="18">
        <f t="shared" si="292"/>
        <v>76000000</v>
      </c>
      <c r="F775" s="19">
        <f>F781+((F763-F781)/18)*6</f>
        <v>0.271</v>
      </c>
      <c r="H775">
        <f aca="true" t="shared" si="301" ref="H775:I799">IF(AND(H$4&gt;=$E775,H$4&lt;$E776),$F775,0)</f>
        <v>0</v>
      </c>
      <c r="I775">
        <f t="shared" si="301"/>
        <v>0</v>
      </c>
      <c r="J775">
        <f t="shared" si="280"/>
        <v>0</v>
      </c>
      <c r="K775">
        <f t="shared" si="281"/>
        <v>0</v>
      </c>
      <c r="L775">
        <f t="shared" si="282"/>
        <v>0</v>
      </c>
      <c r="M775">
        <f t="shared" si="283"/>
        <v>0</v>
      </c>
      <c r="N775">
        <f t="shared" si="284"/>
        <v>0</v>
      </c>
      <c r="O775">
        <f t="shared" si="285"/>
        <v>0</v>
      </c>
      <c r="P775">
        <f t="shared" si="286"/>
        <v>0</v>
      </c>
      <c r="R775">
        <f t="shared" si="286"/>
        <v>0</v>
      </c>
      <c r="S775">
        <f t="shared" si="293"/>
        <v>0</v>
      </c>
      <c r="T775">
        <f t="shared" si="294"/>
        <v>0</v>
      </c>
      <c r="U775">
        <f t="shared" si="295"/>
        <v>0</v>
      </c>
      <c r="V775">
        <f t="shared" si="296"/>
        <v>0</v>
      </c>
      <c r="W775">
        <f t="shared" si="297"/>
        <v>0</v>
      </c>
      <c r="X775">
        <f t="shared" si="298"/>
        <v>0</v>
      </c>
      <c r="Y775">
        <f t="shared" si="299"/>
        <v>0</v>
      </c>
      <c r="Z775">
        <f t="shared" si="300"/>
        <v>0</v>
      </c>
    </row>
    <row r="776" spans="2:26" ht="12.75">
      <c r="B776" s="18">
        <f t="shared" si="291"/>
        <v>77000000</v>
      </c>
      <c r="C776" s="19">
        <f>C781+((C763-C781)/18)*5</f>
        <v>0.5561111111111111</v>
      </c>
      <c r="E776" s="18">
        <f t="shared" si="292"/>
        <v>77000000</v>
      </c>
      <c r="F776" s="19">
        <f>F781+((F763-F781)/18)*5</f>
        <v>0.271</v>
      </c>
      <c r="H776">
        <f t="shared" si="301"/>
        <v>0</v>
      </c>
      <c r="I776">
        <f t="shared" si="301"/>
        <v>0</v>
      </c>
      <c r="J776">
        <f t="shared" si="280"/>
        <v>0</v>
      </c>
      <c r="K776">
        <f t="shared" si="281"/>
        <v>0</v>
      </c>
      <c r="L776">
        <f t="shared" si="282"/>
        <v>0</v>
      </c>
      <c r="M776">
        <f t="shared" si="283"/>
        <v>0</v>
      </c>
      <c r="N776">
        <f t="shared" si="284"/>
        <v>0</v>
      </c>
      <c r="O776">
        <f t="shared" si="285"/>
        <v>0</v>
      </c>
      <c r="P776">
        <f t="shared" si="286"/>
        <v>0</v>
      </c>
      <c r="R776">
        <f t="shared" si="286"/>
        <v>0</v>
      </c>
      <c r="S776">
        <f t="shared" si="293"/>
        <v>0</v>
      </c>
      <c r="T776">
        <f t="shared" si="294"/>
        <v>0</v>
      </c>
      <c r="U776">
        <f t="shared" si="295"/>
        <v>0</v>
      </c>
      <c r="V776">
        <f t="shared" si="296"/>
        <v>0</v>
      </c>
      <c r="W776">
        <f t="shared" si="297"/>
        <v>0</v>
      </c>
      <c r="X776">
        <f t="shared" si="298"/>
        <v>0</v>
      </c>
      <c r="Y776">
        <f t="shared" si="299"/>
        <v>0</v>
      </c>
      <c r="Z776">
        <f t="shared" si="300"/>
        <v>0</v>
      </c>
    </row>
    <row r="777" spans="2:26" ht="12.75">
      <c r="B777" s="18">
        <f t="shared" si="291"/>
        <v>78000000</v>
      </c>
      <c r="C777" s="19">
        <f>C781+((C763-C781)/18)*4</f>
        <v>0.555888888888889</v>
      </c>
      <c r="E777" s="18">
        <f t="shared" si="292"/>
        <v>78000000</v>
      </c>
      <c r="F777" s="19">
        <f>F781+((F763-F781)/18)*4</f>
        <v>0.271</v>
      </c>
      <c r="H777">
        <f t="shared" si="301"/>
        <v>0</v>
      </c>
      <c r="I777">
        <f t="shared" si="301"/>
        <v>0</v>
      </c>
      <c r="J777">
        <f t="shared" si="280"/>
        <v>0</v>
      </c>
      <c r="K777">
        <f t="shared" si="281"/>
        <v>0</v>
      </c>
      <c r="L777">
        <f t="shared" si="282"/>
        <v>0</v>
      </c>
      <c r="M777">
        <f t="shared" si="283"/>
        <v>0</v>
      </c>
      <c r="N777">
        <f t="shared" si="284"/>
        <v>0</v>
      </c>
      <c r="O777">
        <f t="shared" si="285"/>
        <v>0</v>
      </c>
      <c r="P777">
        <f t="shared" si="286"/>
        <v>0</v>
      </c>
      <c r="R777">
        <f t="shared" si="286"/>
        <v>0</v>
      </c>
      <c r="S777">
        <f t="shared" si="293"/>
        <v>0</v>
      </c>
      <c r="T777">
        <f t="shared" si="294"/>
        <v>0</v>
      </c>
      <c r="U777">
        <f t="shared" si="295"/>
        <v>0</v>
      </c>
      <c r="V777">
        <f t="shared" si="296"/>
        <v>0</v>
      </c>
      <c r="W777">
        <f t="shared" si="297"/>
        <v>0</v>
      </c>
      <c r="X777">
        <f t="shared" si="298"/>
        <v>0</v>
      </c>
      <c r="Y777">
        <f t="shared" si="299"/>
        <v>0</v>
      </c>
      <c r="Z777">
        <f t="shared" si="300"/>
        <v>0</v>
      </c>
    </row>
    <row r="778" spans="2:26" ht="12.75">
      <c r="B778" s="18">
        <f t="shared" si="291"/>
        <v>79000000</v>
      </c>
      <c r="C778" s="19">
        <f>C781+((C763-C781)/18)*3</f>
        <v>0.5556666666666668</v>
      </c>
      <c r="E778" s="18">
        <f t="shared" si="292"/>
        <v>79000000</v>
      </c>
      <c r="F778" s="19">
        <f>F781+((F763-F781)/18)*3</f>
        <v>0.271</v>
      </c>
      <c r="H778">
        <f t="shared" si="301"/>
        <v>0</v>
      </c>
      <c r="I778">
        <f t="shared" si="301"/>
        <v>0</v>
      </c>
      <c r="J778">
        <f t="shared" si="280"/>
        <v>0</v>
      </c>
      <c r="K778">
        <f t="shared" si="281"/>
        <v>0</v>
      </c>
      <c r="L778">
        <f t="shared" si="282"/>
        <v>0</v>
      </c>
      <c r="M778">
        <f t="shared" si="283"/>
        <v>0</v>
      </c>
      <c r="N778">
        <f t="shared" si="284"/>
        <v>0</v>
      </c>
      <c r="O778">
        <f t="shared" si="285"/>
        <v>0</v>
      </c>
      <c r="P778">
        <f t="shared" si="286"/>
        <v>0</v>
      </c>
      <c r="R778">
        <f t="shared" si="286"/>
        <v>0</v>
      </c>
      <c r="S778">
        <f t="shared" si="293"/>
        <v>0</v>
      </c>
      <c r="T778">
        <f t="shared" si="294"/>
        <v>0</v>
      </c>
      <c r="U778">
        <f t="shared" si="295"/>
        <v>0</v>
      </c>
      <c r="V778">
        <f t="shared" si="296"/>
        <v>0</v>
      </c>
      <c r="W778">
        <f t="shared" si="297"/>
        <v>0</v>
      </c>
      <c r="X778">
        <f t="shared" si="298"/>
        <v>0</v>
      </c>
      <c r="Y778">
        <f t="shared" si="299"/>
        <v>0</v>
      </c>
      <c r="Z778">
        <f t="shared" si="300"/>
        <v>0</v>
      </c>
    </row>
    <row r="779" spans="2:26" ht="12.75">
      <c r="B779" s="18">
        <f t="shared" si="291"/>
        <v>80000000</v>
      </c>
      <c r="C779" s="19">
        <f>C781+((C763-C781)/18)*2</f>
        <v>0.5554444444444445</v>
      </c>
      <c r="E779" s="18">
        <f t="shared" si="292"/>
        <v>80000000</v>
      </c>
      <c r="F779" s="19">
        <f>F781+((F763-F781)/18)*2</f>
        <v>0.271</v>
      </c>
      <c r="H779">
        <f t="shared" si="301"/>
        <v>0</v>
      </c>
      <c r="I779">
        <f t="shared" si="301"/>
        <v>0</v>
      </c>
      <c r="J779">
        <f t="shared" si="280"/>
        <v>0</v>
      </c>
      <c r="K779">
        <f t="shared" si="281"/>
        <v>0</v>
      </c>
      <c r="L779">
        <f t="shared" si="282"/>
        <v>0</v>
      </c>
      <c r="M779">
        <f t="shared" si="283"/>
        <v>0</v>
      </c>
      <c r="N779">
        <f t="shared" si="284"/>
        <v>0</v>
      </c>
      <c r="O779">
        <f t="shared" si="285"/>
        <v>0</v>
      </c>
      <c r="P779">
        <f t="shared" si="286"/>
        <v>0</v>
      </c>
      <c r="R779">
        <f t="shared" si="286"/>
        <v>0</v>
      </c>
      <c r="S779">
        <f t="shared" si="293"/>
        <v>0</v>
      </c>
      <c r="T779">
        <f t="shared" si="294"/>
        <v>0</v>
      </c>
      <c r="U779">
        <f t="shared" si="295"/>
        <v>0</v>
      </c>
      <c r="V779">
        <f t="shared" si="296"/>
        <v>0</v>
      </c>
      <c r="W779">
        <f t="shared" si="297"/>
        <v>0</v>
      </c>
      <c r="X779">
        <f t="shared" si="298"/>
        <v>0</v>
      </c>
      <c r="Y779">
        <f t="shared" si="299"/>
        <v>0</v>
      </c>
      <c r="Z779">
        <f t="shared" si="300"/>
        <v>0</v>
      </c>
    </row>
    <row r="780" spans="2:26" ht="12.75">
      <c r="B780" s="18">
        <f t="shared" si="291"/>
        <v>81000000</v>
      </c>
      <c r="C780" s="19">
        <f>C781+((C763-C781)/18)*1</f>
        <v>0.5552222222222223</v>
      </c>
      <c r="E780" s="18">
        <f t="shared" si="292"/>
        <v>81000000</v>
      </c>
      <c r="F780" s="19">
        <f>F781+((F763-F781)/18)*1</f>
        <v>0.271</v>
      </c>
      <c r="H780">
        <f t="shared" si="301"/>
        <v>0</v>
      </c>
      <c r="I780">
        <f t="shared" si="301"/>
        <v>0</v>
      </c>
      <c r="J780">
        <f t="shared" si="280"/>
        <v>0</v>
      </c>
      <c r="K780">
        <f t="shared" si="281"/>
        <v>0</v>
      </c>
      <c r="L780">
        <f t="shared" si="282"/>
        <v>0</v>
      </c>
      <c r="M780">
        <f t="shared" si="283"/>
        <v>0</v>
      </c>
      <c r="N780">
        <f t="shared" si="284"/>
        <v>0</v>
      </c>
      <c r="O780">
        <f t="shared" si="285"/>
        <v>0</v>
      </c>
      <c r="P780">
        <f t="shared" si="286"/>
        <v>0</v>
      </c>
      <c r="R780">
        <f t="shared" si="286"/>
        <v>0</v>
      </c>
      <c r="S780">
        <f t="shared" si="293"/>
        <v>0</v>
      </c>
      <c r="T780">
        <f t="shared" si="294"/>
        <v>0</v>
      </c>
      <c r="U780">
        <f t="shared" si="295"/>
        <v>0</v>
      </c>
      <c r="V780">
        <f t="shared" si="296"/>
        <v>0</v>
      </c>
      <c r="W780">
        <f t="shared" si="297"/>
        <v>0</v>
      </c>
      <c r="X780">
        <f t="shared" si="298"/>
        <v>0</v>
      </c>
      <c r="Y780">
        <f t="shared" si="299"/>
        <v>0</v>
      </c>
      <c r="Z780">
        <f t="shared" si="300"/>
        <v>0</v>
      </c>
    </row>
    <row r="781" spans="2:26" ht="12.75">
      <c r="B781" s="18">
        <f>B691*10</f>
        <v>82000000</v>
      </c>
      <c r="C781" s="19">
        <v>0.555</v>
      </c>
      <c r="E781" s="18">
        <f>E691*10</f>
        <v>82000000</v>
      </c>
      <c r="F781" s="19">
        <v>0.271</v>
      </c>
      <c r="H781">
        <f t="shared" si="301"/>
        <v>0</v>
      </c>
      <c r="I781">
        <f t="shared" si="301"/>
        <v>0</v>
      </c>
      <c r="J781">
        <f t="shared" si="280"/>
        <v>0</v>
      </c>
      <c r="K781">
        <f t="shared" si="281"/>
        <v>0</v>
      </c>
      <c r="L781">
        <f t="shared" si="282"/>
        <v>0</v>
      </c>
      <c r="M781">
        <f t="shared" si="283"/>
        <v>0</v>
      </c>
      <c r="N781">
        <f t="shared" si="284"/>
        <v>0</v>
      </c>
      <c r="O781">
        <f t="shared" si="285"/>
        <v>0</v>
      </c>
      <c r="P781">
        <f t="shared" si="286"/>
        <v>0</v>
      </c>
      <c r="R781">
        <f t="shared" si="286"/>
        <v>0</v>
      </c>
      <c r="S781">
        <f t="shared" si="293"/>
        <v>0</v>
      </c>
      <c r="T781">
        <f t="shared" si="294"/>
        <v>0</v>
      </c>
      <c r="U781">
        <f t="shared" si="295"/>
        <v>0</v>
      </c>
      <c r="V781">
        <f t="shared" si="296"/>
        <v>0</v>
      </c>
      <c r="W781">
        <f t="shared" si="297"/>
        <v>0</v>
      </c>
      <c r="X781">
        <f t="shared" si="298"/>
        <v>0</v>
      </c>
      <c r="Y781">
        <f t="shared" si="299"/>
        <v>0</v>
      </c>
      <c r="Z781">
        <f t="shared" si="300"/>
        <v>0</v>
      </c>
    </row>
    <row r="782" spans="2:26" ht="12.75">
      <c r="B782" s="18">
        <f aca="true" t="shared" si="302" ref="B782:B798">B781+1000000</f>
        <v>83000000</v>
      </c>
      <c r="C782" s="19">
        <f>C799+((C781-C799)/18)*17</f>
        <v>0.5546666666666668</v>
      </c>
      <c r="E782" s="18">
        <f aca="true" t="shared" si="303" ref="E782:E798">E781+1000000</f>
        <v>83000000</v>
      </c>
      <c r="F782" s="19">
        <f>F799+((F781-F799)/18)*17</f>
        <v>0.271</v>
      </c>
      <c r="H782">
        <f t="shared" si="301"/>
        <v>0</v>
      </c>
      <c r="I782">
        <f t="shared" si="301"/>
        <v>0</v>
      </c>
      <c r="J782">
        <f t="shared" si="280"/>
        <v>0</v>
      </c>
      <c r="K782">
        <f t="shared" si="281"/>
        <v>0</v>
      </c>
      <c r="L782">
        <f t="shared" si="282"/>
        <v>0</v>
      </c>
      <c r="M782">
        <f t="shared" si="283"/>
        <v>0</v>
      </c>
      <c r="N782">
        <f t="shared" si="284"/>
        <v>0</v>
      </c>
      <c r="O782">
        <f t="shared" si="285"/>
        <v>0</v>
      </c>
      <c r="P782">
        <f t="shared" si="286"/>
        <v>0</v>
      </c>
      <c r="R782">
        <f t="shared" si="286"/>
        <v>0</v>
      </c>
      <c r="S782">
        <f t="shared" si="293"/>
        <v>0</v>
      </c>
      <c r="T782">
        <f t="shared" si="294"/>
        <v>0</v>
      </c>
      <c r="U782">
        <f t="shared" si="295"/>
        <v>0</v>
      </c>
      <c r="V782">
        <f t="shared" si="296"/>
        <v>0</v>
      </c>
      <c r="W782">
        <f t="shared" si="297"/>
        <v>0</v>
      </c>
      <c r="X782">
        <f t="shared" si="298"/>
        <v>0</v>
      </c>
      <c r="Y782">
        <f t="shared" si="299"/>
        <v>0</v>
      </c>
      <c r="Z782">
        <f t="shared" si="300"/>
        <v>0</v>
      </c>
    </row>
    <row r="783" spans="2:26" ht="12.75">
      <c r="B783" s="18">
        <f t="shared" si="302"/>
        <v>84000000</v>
      </c>
      <c r="C783" s="19">
        <f>C799+((C781-C799)/18)*16</f>
        <v>0.5543333333333333</v>
      </c>
      <c r="E783" s="18">
        <f t="shared" si="303"/>
        <v>84000000</v>
      </c>
      <c r="F783" s="19">
        <f>F799+((F781-F799)/18)*16</f>
        <v>0.271</v>
      </c>
      <c r="H783">
        <f t="shared" si="301"/>
        <v>0</v>
      </c>
      <c r="I783">
        <f t="shared" si="301"/>
        <v>0</v>
      </c>
      <c r="J783">
        <f t="shared" si="280"/>
        <v>0</v>
      </c>
      <c r="K783">
        <f t="shared" si="281"/>
        <v>0</v>
      </c>
      <c r="L783">
        <f t="shared" si="282"/>
        <v>0</v>
      </c>
      <c r="M783">
        <f t="shared" si="283"/>
        <v>0</v>
      </c>
      <c r="N783">
        <f t="shared" si="284"/>
        <v>0</v>
      </c>
      <c r="O783">
        <f t="shared" si="285"/>
        <v>0</v>
      </c>
      <c r="P783">
        <f t="shared" si="286"/>
        <v>0</v>
      </c>
      <c r="R783">
        <f t="shared" si="286"/>
        <v>0</v>
      </c>
      <c r="S783">
        <f t="shared" si="293"/>
        <v>0</v>
      </c>
      <c r="T783">
        <f t="shared" si="294"/>
        <v>0</v>
      </c>
      <c r="U783">
        <f t="shared" si="295"/>
        <v>0</v>
      </c>
      <c r="V783">
        <f t="shared" si="296"/>
        <v>0</v>
      </c>
      <c r="W783">
        <f t="shared" si="297"/>
        <v>0</v>
      </c>
      <c r="X783">
        <f t="shared" si="298"/>
        <v>0</v>
      </c>
      <c r="Y783">
        <f t="shared" si="299"/>
        <v>0</v>
      </c>
      <c r="Z783">
        <f t="shared" si="300"/>
        <v>0</v>
      </c>
    </row>
    <row r="784" spans="2:26" ht="12.75">
      <c r="B784" s="18">
        <f t="shared" si="302"/>
        <v>85000000</v>
      </c>
      <c r="C784" s="19">
        <f>C799+((C781-C799)/18)*15</f>
        <v>0.554</v>
      </c>
      <c r="E784" s="18">
        <f t="shared" si="303"/>
        <v>85000000</v>
      </c>
      <c r="F784" s="19">
        <f>F799+((F781-F799)/18)*15</f>
        <v>0.271</v>
      </c>
      <c r="H784">
        <f t="shared" si="301"/>
        <v>0</v>
      </c>
      <c r="I784">
        <f t="shared" si="301"/>
        <v>0</v>
      </c>
      <c r="J784">
        <f t="shared" si="280"/>
        <v>0</v>
      </c>
      <c r="K784">
        <f t="shared" si="281"/>
        <v>0</v>
      </c>
      <c r="L784">
        <f t="shared" si="282"/>
        <v>0</v>
      </c>
      <c r="M784">
        <f t="shared" si="283"/>
        <v>0</v>
      </c>
      <c r="N784">
        <f t="shared" si="284"/>
        <v>0</v>
      </c>
      <c r="O784">
        <f t="shared" si="285"/>
        <v>0</v>
      </c>
      <c r="P784">
        <f t="shared" si="286"/>
        <v>0</v>
      </c>
      <c r="R784">
        <f t="shared" si="286"/>
        <v>0</v>
      </c>
      <c r="S784">
        <f t="shared" si="293"/>
        <v>0</v>
      </c>
      <c r="T784">
        <f t="shared" si="294"/>
        <v>0</v>
      </c>
      <c r="U784">
        <f t="shared" si="295"/>
        <v>0</v>
      </c>
      <c r="V784">
        <f t="shared" si="296"/>
        <v>0</v>
      </c>
      <c r="W784">
        <f t="shared" si="297"/>
        <v>0</v>
      </c>
      <c r="X784">
        <f t="shared" si="298"/>
        <v>0</v>
      </c>
      <c r="Y784">
        <f t="shared" si="299"/>
        <v>0</v>
      </c>
      <c r="Z784">
        <f t="shared" si="300"/>
        <v>0</v>
      </c>
    </row>
    <row r="785" spans="2:26" ht="12.75">
      <c r="B785" s="18">
        <f t="shared" si="302"/>
        <v>86000000</v>
      </c>
      <c r="C785" s="19">
        <f>C799+((C781-C799)/18)*14</f>
        <v>0.5536666666666668</v>
      </c>
      <c r="E785" s="18">
        <f t="shared" si="303"/>
        <v>86000000</v>
      </c>
      <c r="F785" s="19">
        <f>F799+((F781-F799)/18)*14</f>
        <v>0.271</v>
      </c>
      <c r="H785">
        <f t="shared" si="301"/>
        <v>0</v>
      </c>
      <c r="I785">
        <f t="shared" si="301"/>
        <v>0</v>
      </c>
      <c r="J785">
        <f t="shared" si="280"/>
        <v>0</v>
      </c>
      <c r="K785">
        <f t="shared" si="281"/>
        <v>0</v>
      </c>
      <c r="L785">
        <f t="shared" si="282"/>
        <v>0</v>
      </c>
      <c r="M785">
        <f t="shared" si="283"/>
        <v>0</v>
      </c>
      <c r="N785">
        <f t="shared" si="284"/>
        <v>0</v>
      </c>
      <c r="O785">
        <f t="shared" si="285"/>
        <v>0</v>
      </c>
      <c r="P785">
        <f t="shared" si="286"/>
        <v>0</v>
      </c>
      <c r="R785">
        <f t="shared" si="286"/>
        <v>0</v>
      </c>
      <c r="S785">
        <f t="shared" si="293"/>
        <v>0</v>
      </c>
      <c r="T785">
        <f t="shared" si="294"/>
        <v>0</v>
      </c>
      <c r="U785">
        <f t="shared" si="295"/>
        <v>0</v>
      </c>
      <c r="V785">
        <f t="shared" si="296"/>
        <v>0</v>
      </c>
      <c r="W785">
        <f t="shared" si="297"/>
        <v>0</v>
      </c>
      <c r="X785">
        <f t="shared" si="298"/>
        <v>0</v>
      </c>
      <c r="Y785">
        <f t="shared" si="299"/>
        <v>0</v>
      </c>
      <c r="Z785">
        <f t="shared" si="300"/>
        <v>0</v>
      </c>
    </row>
    <row r="786" spans="2:26" ht="12.75">
      <c r="B786" s="18">
        <f t="shared" si="302"/>
        <v>87000000</v>
      </c>
      <c r="C786" s="19">
        <f>C799+((C781-C799)/18)*13</f>
        <v>0.5533333333333333</v>
      </c>
      <c r="E786" s="18">
        <f t="shared" si="303"/>
        <v>87000000</v>
      </c>
      <c r="F786" s="19">
        <f>F799+((F781-F799)/18)*13</f>
        <v>0.271</v>
      </c>
      <c r="H786">
        <f t="shared" si="301"/>
        <v>0</v>
      </c>
      <c r="I786">
        <f t="shared" si="301"/>
        <v>0</v>
      </c>
      <c r="J786">
        <f t="shared" si="280"/>
        <v>0</v>
      </c>
      <c r="K786">
        <f t="shared" si="281"/>
        <v>0</v>
      </c>
      <c r="L786">
        <f t="shared" si="282"/>
        <v>0</v>
      </c>
      <c r="M786">
        <f t="shared" si="283"/>
        <v>0</v>
      </c>
      <c r="N786">
        <f t="shared" si="284"/>
        <v>0</v>
      </c>
      <c r="O786">
        <f t="shared" si="285"/>
        <v>0</v>
      </c>
      <c r="P786">
        <f t="shared" si="286"/>
        <v>0</v>
      </c>
      <c r="R786">
        <f t="shared" si="286"/>
        <v>0</v>
      </c>
      <c r="S786">
        <f t="shared" si="293"/>
        <v>0</v>
      </c>
      <c r="T786">
        <f t="shared" si="294"/>
        <v>0</v>
      </c>
      <c r="U786">
        <f t="shared" si="295"/>
        <v>0</v>
      </c>
      <c r="V786">
        <f t="shared" si="296"/>
        <v>0</v>
      </c>
      <c r="W786">
        <f t="shared" si="297"/>
        <v>0</v>
      </c>
      <c r="X786">
        <f t="shared" si="298"/>
        <v>0</v>
      </c>
      <c r="Y786">
        <f t="shared" si="299"/>
        <v>0</v>
      </c>
      <c r="Z786">
        <f t="shared" si="300"/>
        <v>0</v>
      </c>
    </row>
    <row r="787" spans="2:26" ht="12.75">
      <c r="B787" s="18">
        <f t="shared" si="302"/>
        <v>88000000</v>
      </c>
      <c r="C787" s="19">
        <f>C799+((C781-C799)/18)*12</f>
        <v>0.553</v>
      </c>
      <c r="E787" s="18">
        <f t="shared" si="303"/>
        <v>88000000</v>
      </c>
      <c r="F787" s="19">
        <f>F799+((F781-F799)/18)*12</f>
        <v>0.271</v>
      </c>
      <c r="H787">
        <f t="shared" si="301"/>
        <v>0</v>
      </c>
      <c r="I787">
        <f t="shared" si="301"/>
        <v>0</v>
      </c>
      <c r="J787">
        <f t="shared" si="280"/>
        <v>0</v>
      </c>
      <c r="K787">
        <f t="shared" si="281"/>
        <v>0</v>
      </c>
      <c r="L787">
        <f t="shared" si="282"/>
        <v>0</v>
      </c>
      <c r="M787">
        <f t="shared" si="283"/>
        <v>0</v>
      </c>
      <c r="N787">
        <f t="shared" si="284"/>
        <v>0</v>
      </c>
      <c r="O787">
        <f t="shared" si="285"/>
        <v>0</v>
      </c>
      <c r="P787">
        <f t="shared" si="286"/>
        <v>0</v>
      </c>
      <c r="R787">
        <f t="shared" si="286"/>
        <v>0</v>
      </c>
      <c r="S787">
        <f t="shared" si="293"/>
        <v>0</v>
      </c>
      <c r="T787">
        <f t="shared" si="294"/>
        <v>0</v>
      </c>
      <c r="U787">
        <f t="shared" si="295"/>
        <v>0</v>
      </c>
      <c r="V787">
        <f t="shared" si="296"/>
        <v>0</v>
      </c>
      <c r="W787">
        <f t="shared" si="297"/>
        <v>0</v>
      </c>
      <c r="X787">
        <f t="shared" si="298"/>
        <v>0</v>
      </c>
      <c r="Y787">
        <f t="shared" si="299"/>
        <v>0</v>
      </c>
      <c r="Z787">
        <f t="shared" si="300"/>
        <v>0</v>
      </c>
    </row>
    <row r="788" spans="2:26" ht="12.75">
      <c r="B788" s="18">
        <f t="shared" si="302"/>
        <v>89000000</v>
      </c>
      <c r="C788" s="19">
        <f>C799+((C781-C799)/18)*11</f>
        <v>0.5526666666666668</v>
      </c>
      <c r="E788" s="18">
        <f t="shared" si="303"/>
        <v>89000000</v>
      </c>
      <c r="F788" s="19">
        <f>F799+((F781-F799)/18)*11</f>
        <v>0.271</v>
      </c>
      <c r="H788">
        <f t="shared" si="301"/>
        <v>0</v>
      </c>
      <c r="I788">
        <f t="shared" si="301"/>
        <v>0</v>
      </c>
      <c r="J788">
        <f t="shared" si="280"/>
        <v>0</v>
      </c>
      <c r="K788">
        <f t="shared" si="281"/>
        <v>0</v>
      </c>
      <c r="L788">
        <f t="shared" si="282"/>
        <v>0</v>
      </c>
      <c r="M788">
        <f t="shared" si="283"/>
        <v>0</v>
      </c>
      <c r="N788">
        <f t="shared" si="284"/>
        <v>0</v>
      </c>
      <c r="O788">
        <f t="shared" si="285"/>
        <v>0</v>
      </c>
      <c r="P788">
        <f t="shared" si="286"/>
        <v>0</v>
      </c>
      <c r="R788">
        <f t="shared" si="286"/>
        <v>0</v>
      </c>
      <c r="S788">
        <f t="shared" si="293"/>
        <v>0</v>
      </c>
      <c r="T788">
        <f t="shared" si="294"/>
        <v>0</v>
      </c>
      <c r="U788">
        <f t="shared" si="295"/>
        <v>0</v>
      </c>
      <c r="V788">
        <f t="shared" si="296"/>
        <v>0</v>
      </c>
      <c r="W788">
        <f t="shared" si="297"/>
        <v>0</v>
      </c>
      <c r="X788">
        <f t="shared" si="298"/>
        <v>0</v>
      </c>
      <c r="Y788">
        <f t="shared" si="299"/>
        <v>0</v>
      </c>
      <c r="Z788">
        <f t="shared" si="300"/>
        <v>0</v>
      </c>
    </row>
    <row r="789" spans="2:26" ht="12.75">
      <c r="B789" s="18">
        <f t="shared" si="302"/>
        <v>90000000</v>
      </c>
      <c r="C789" s="19">
        <f>C799+((C781-C799)/18)*10</f>
        <v>0.5523333333333333</v>
      </c>
      <c r="E789" s="18">
        <f t="shared" si="303"/>
        <v>90000000</v>
      </c>
      <c r="F789" s="19">
        <f>F799+((F781-F799)/18)*10</f>
        <v>0.271</v>
      </c>
      <c r="H789">
        <f t="shared" si="301"/>
        <v>0</v>
      </c>
      <c r="I789">
        <f t="shared" si="301"/>
        <v>0</v>
      </c>
      <c r="J789">
        <f t="shared" si="280"/>
        <v>0</v>
      </c>
      <c r="K789">
        <f t="shared" si="281"/>
        <v>0</v>
      </c>
      <c r="L789">
        <f t="shared" si="282"/>
        <v>0</v>
      </c>
      <c r="M789">
        <f t="shared" si="283"/>
        <v>0</v>
      </c>
      <c r="N789">
        <f t="shared" si="284"/>
        <v>0</v>
      </c>
      <c r="O789">
        <f t="shared" si="285"/>
        <v>0</v>
      </c>
      <c r="P789">
        <f t="shared" si="286"/>
        <v>0</v>
      </c>
      <c r="R789">
        <f t="shared" si="286"/>
        <v>0</v>
      </c>
      <c r="S789">
        <f t="shared" si="293"/>
        <v>0</v>
      </c>
      <c r="T789">
        <f t="shared" si="294"/>
        <v>0</v>
      </c>
      <c r="U789">
        <f t="shared" si="295"/>
        <v>0</v>
      </c>
      <c r="V789">
        <f t="shared" si="296"/>
        <v>0</v>
      </c>
      <c r="W789">
        <f t="shared" si="297"/>
        <v>0</v>
      </c>
      <c r="X789">
        <f t="shared" si="298"/>
        <v>0</v>
      </c>
      <c r="Y789">
        <f t="shared" si="299"/>
        <v>0</v>
      </c>
      <c r="Z789">
        <f t="shared" si="300"/>
        <v>0</v>
      </c>
    </row>
    <row r="790" spans="2:26" ht="12.75">
      <c r="B790" s="18">
        <f t="shared" si="302"/>
        <v>91000000</v>
      </c>
      <c r="C790" s="19">
        <f>C799+((C781-C799)/18)*9</f>
        <v>0.552</v>
      </c>
      <c r="E790" s="18">
        <f t="shared" si="303"/>
        <v>91000000</v>
      </c>
      <c r="F790" s="19">
        <f>F799+((F781-F799)/18)*9</f>
        <v>0.271</v>
      </c>
      <c r="H790">
        <f t="shared" si="301"/>
        <v>0</v>
      </c>
      <c r="I790">
        <f t="shared" si="301"/>
        <v>0</v>
      </c>
      <c r="J790">
        <f aca="true" t="shared" si="304" ref="J790:J799">IF(AND(J$4&gt;=$E790,J$4&lt;$E791),$F790,0)</f>
        <v>0</v>
      </c>
      <c r="K790">
        <f aca="true" t="shared" si="305" ref="K790:K799">IF(AND(K$4&gt;=$E790,K$4&lt;$E791),$F790,0)</f>
        <v>0</v>
      </c>
      <c r="L790">
        <f aca="true" t="shared" si="306" ref="L790:L799">IF(AND(L$4&gt;=$E790,L$4&lt;$E791),$F790,0)</f>
        <v>0</v>
      </c>
      <c r="M790">
        <f aca="true" t="shared" si="307" ref="M790:M799">IF(AND(M$4&gt;=$E790,M$4&lt;$E791),$F790,0)</f>
        <v>0</v>
      </c>
      <c r="N790">
        <f aca="true" t="shared" si="308" ref="N790:N799">IF(AND(N$4&gt;=$E790,N$4&lt;$E791),$F790,0)</f>
        <v>0</v>
      </c>
      <c r="O790">
        <f aca="true" t="shared" si="309" ref="O790:O799">IF(AND(O$4&gt;=$E790,O$4&lt;$E791),$F790,0)</f>
        <v>0</v>
      </c>
      <c r="P790">
        <f aca="true" t="shared" si="310" ref="P790:R799">IF(AND(P$4&gt;=$E790,P$4&lt;$E791),$F790,0)</f>
        <v>0</v>
      </c>
      <c r="R790">
        <f t="shared" si="310"/>
        <v>0</v>
      </c>
      <c r="S790">
        <f t="shared" si="293"/>
        <v>0</v>
      </c>
      <c r="T790">
        <f t="shared" si="294"/>
        <v>0</v>
      </c>
      <c r="U790">
        <f t="shared" si="295"/>
        <v>0</v>
      </c>
      <c r="V790">
        <f t="shared" si="296"/>
        <v>0</v>
      </c>
      <c r="W790">
        <f t="shared" si="297"/>
        <v>0</v>
      </c>
      <c r="X790">
        <f t="shared" si="298"/>
        <v>0</v>
      </c>
      <c r="Y790">
        <f t="shared" si="299"/>
        <v>0</v>
      </c>
      <c r="Z790">
        <f t="shared" si="300"/>
        <v>0</v>
      </c>
    </row>
    <row r="791" spans="2:26" ht="12.75">
      <c r="B791" s="18">
        <f t="shared" si="302"/>
        <v>92000000</v>
      </c>
      <c r="C791" s="19">
        <f>C799+((C781-C799)/18)*8</f>
        <v>0.5516666666666667</v>
      </c>
      <c r="E791" s="18">
        <f t="shared" si="303"/>
        <v>92000000</v>
      </c>
      <c r="F791" s="19">
        <f>F799+((F781-F799)/18)*8</f>
        <v>0.271</v>
      </c>
      <c r="H791">
        <f t="shared" si="301"/>
        <v>0</v>
      </c>
      <c r="I791">
        <f t="shared" si="301"/>
        <v>0</v>
      </c>
      <c r="J791">
        <f t="shared" si="304"/>
        <v>0</v>
      </c>
      <c r="K791">
        <f t="shared" si="305"/>
        <v>0</v>
      </c>
      <c r="L791">
        <f t="shared" si="306"/>
        <v>0</v>
      </c>
      <c r="M791">
        <f t="shared" si="307"/>
        <v>0</v>
      </c>
      <c r="N791">
        <f t="shared" si="308"/>
        <v>0</v>
      </c>
      <c r="O791">
        <f t="shared" si="309"/>
        <v>0</v>
      </c>
      <c r="P791">
        <f t="shared" si="310"/>
        <v>0</v>
      </c>
      <c r="R791">
        <f t="shared" si="310"/>
        <v>0</v>
      </c>
      <c r="S791">
        <f t="shared" si="293"/>
        <v>0</v>
      </c>
      <c r="T791">
        <f t="shared" si="294"/>
        <v>0</v>
      </c>
      <c r="U791">
        <f t="shared" si="295"/>
        <v>0</v>
      </c>
      <c r="V791">
        <f t="shared" si="296"/>
        <v>0</v>
      </c>
      <c r="W791">
        <f t="shared" si="297"/>
        <v>0</v>
      </c>
      <c r="X791">
        <f t="shared" si="298"/>
        <v>0</v>
      </c>
      <c r="Y791">
        <f t="shared" si="299"/>
        <v>0</v>
      </c>
      <c r="Z791">
        <f t="shared" si="300"/>
        <v>0</v>
      </c>
    </row>
    <row r="792" spans="2:26" ht="12.75">
      <c r="B792" s="18">
        <f t="shared" si="302"/>
        <v>93000000</v>
      </c>
      <c r="C792" s="19">
        <f>C799+((C781-C799)/18)*7</f>
        <v>0.5513333333333333</v>
      </c>
      <c r="E792" s="18">
        <f t="shared" si="303"/>
        <v>93000000</v>
      </c>
      <c r="F792" s="19">
        <f>F799+((F781-F799)/18)*7</f>
        <v>0.271</v>
      </c>
      <c r="H792">
        <f t="shared" si="301"/>
        <v>0</v>
      </c>
      <c r="I792">
        <f t="shared" si="301"/>
        <v>0</v>
      </c>
      <c r="J792">
        <f t="shared" si="304"/>
        <v>0</v>
      </c>
      <c r="K792">
        <f t="shared" si="305"/>
        <v>0</v>
      </c>
      <c r="L792">
        <f t="shared" si="306"/>
        <v>0</v>
      </c>
      <c r="M792">
        <f t="shared" si="307"/>
        <v>0</v>
      </c>
      <c r="N792">
        <f t="shared" si="308"/>
        <v>0</v>
      </c>
      <c r="O792">
        <f t="shared" si="309"/>
        <v>0</v>
      </c>
      <c r="P792">
        <f t="shared" si="310"/>
        <v>0</v>
      </c>
      <c r="R792">
        <f t="shared" si="310"/>
        <v>0</v>
      </c>
      <c r="S792">
        <f t="shared" si="293"/>
        <v>0</v>
      </c>
      <c r="T792">
        <f t="shared" si="294"/>
        <v>0</v>
      </c>
      <c r="U792">
        <f t="shared" si="295"/>
        <v>0</v>
      </c>
      <c r="V792">
        <f t="shared" si="296"/>
        <v>0</v>
      </c>
      <c r="W792">
        <f t="shared" si="297"/>
        <v>0</v>
      </c>
      <c r="X792">
        <f t="shared" si="298"/>
        <v>0</v>
      </c>
      <c r="Y792">
        <f t="shared" si="299"/>
        <v>0</v>
      </c>
      <c r="Z792">
        <f t="shared" si="300"/>
        <v>0</v>
      </c>
    </row>
    <row r="793" spans="2:26" ht="12.75">
      <c r="B793" s="18">
        <f t="shared" si="302"/>
        <v>94000000</v>
      </c>
      <c r="C793" s="19">
        <f>C799+((C781-C799)/18)*6</f>
        <v>0.551</v>
      </c>
      <c r="E793" s="18">
        <f t="shared" si="303"/>
        <v>94000000</v>
      </c>
      <c r="F793" s="19">
        <f>F799+((F781-F799)/18)*6</f>
        <v>0.271</v>
      </c>
      <c r="H793">
        <f t="shared" si="301"/>
        <v>0</v>
      </c>
      <c r="I793">
        <f t="shared" si="301"/>
        <v>0</v>
      </c>
      <c r="J793">
        <f t="shared" si="304"/>
        <v>0</v>
      </c>
      <c r="K793">
        <f t="shared" si="305"/>
        <v>0</v>
      </c>
      <c r="L793">
        <f t="shared" si="306"/>
        <v>0</v>
      </c>
      <c r="M793">
        <f t="shared" si="307"/>
        <v>0</v>
      </c>
      <c r="N793">
        <f t="shared" si="308"/>
        <v>0</v>
      </c>
      <c r="O793">
        <f t="shared" si="309"/>
        <v>0</v>
      </c>
      <c r="P793">
        <f t="shared" si="310"/>
        <v>0</v>
      </c>
      <c r="R793">
        <f t="shared" si="310"/>
        <v>0</v>
      </c>
      <c r="S793">
        <f t="shared" si="293"/>
        <v>0</v>
      </c>
      <c r="T793">
        <f t="shared" si="294"/>
        <v>0</v>
      </c>
      <c r="U793">
        <f t="shared" si="295"/>
        <v>0</v>
      </c>
      <c r="V793">
        <f t="shared" si="296"/>
        <v>0</v>
      </c>
      <c r="W793">
        <f t="shared" si="297"/>
        <v>0</v>
      </c>
      <c r="X793">
        <f t="shared" si="298"/>
        <v>0</v>
      </c>
      <c r="Y793">
        <f t="shared" si="299"/>
        <v>0</v>
      </c>
      <c r="Z793">
        <f t="shared" si="300"/>
        <v>0</v>
      </c>
    </row>
    <row r="794" spans="2:26" ht="12.75">
      <c r="B794" s="18">
        <f t="shared" si="302"/>
        <v>95000000</v>
      </c>
      <c r="C794" s="19">
        <f>C799+((C781-C799)/18)*5</f>
        <v>0.5506666666666667</v>
      </c>
      <c r="E794" s="18">
        <f t="shared" si="303"/>
        <v>95000000</v>
      </c>
      <c r="F794" s="19">
        <f>F799+((F781-F799)/18)*5</f>
        <v>0.271</v>
      </c>
      <c r="H794">
        <f t="shared" si="301"/>
        <v>0</v>
      </c>
      <c r="I794">
        <f t="shared" si="301"/>
        <v>0</v>
      </c>
      <c r="J794">
        <f t="shared" si="304"/>
        <v>0</v>
      </c>
      <c r="K794">
        <f t="shared" si="305"/>
        <v>0</v>
      </c>
      <c r="L794">
        <f t="shared" si="306"/>
        <v>0</v>
      </c>
      <c r="M794">
        <f t="shared" si="307"/>
        <v>0</v>
      </c>
      <c r="N794">
        <f t="shared" si="308"/>
        <v>0</v>
      </c>
      <c r="O794">
        <f t="shared" si="309"/>
        <v>0</v>
      </c>
      <c r="P794">
        <f t="shared" si="310"/>
        <v>0</v>
      </c>
      <c r="R794">
        <f t="shared" si="310"/>
        <v>0</v>
      </c>
      <c r="S794">
        <f t="shared" si="293"/>
        <v>0</v>
      </c>
      <c r="T794">
        <f t="shared" si="294"/>
        <v>0</v>
      </c>
      <c r="U794">
        <f t="shared" si="295"/>
        <v>0</v>
      </c>
      <c r="V794">
        <f t="shared" si="296"/>
        <v>0</v>
      </c>
      <c r="W794">
        <f t="shared" si="297"/>
        <v>0</v>
      </c>
      <c r="X794">
        <f t="shared" si="298"/>
        <v>0</v>
      </c>
      <c r="Y794">
        <f t="shared" si="299"/>
        <v>0</v>
      </c>
      <c r="Z794">
        <f t="shared" si="300"/>
        <v>0</v>
      </c>
    </row>
    <row r="795" spans="2:26" ht="12.75">
      <c r="B795" s="18">
        <f t="shared" si="302"/>
        <v>96000000</v>
      </c>
      <c r="C795" s="19">
        <f>C799+((C781-C799)/18)*4</f>
        <v>0.5503333333333333</v>
      </c>
      <c r="E795" s="18">
        <f t="shared" si="303"/>
        <v>96000000</v>
      </c>
      <c r="F795" s="19">
        <f>F799+((F781-F799)/18)*4</f>
        <v>0.271</v>
      </c>
      <c r="H795">
        <f t="shared" si="301"/>
        <v>0</v>
      </c>
      <c r="I795">
        <f t="shared" si="301"/>
        <v>0</v>
      </c>
      <c r="J795">
        <f t="shared" si="304"/>
        <v>0</v>
      </c>
      <c r="K795">
        <f t="shared" si="305"/>
        <v>0</v>
      </c>
      <c r="L795">
        <f t="shared" si="306"/>
        <v>0</v>
      </c>
      <c r="M795">
        <f t="shared" si="307"/>
        <v>0</v>
      </c>
      <c r="N795">
        <f t="shared" si="308"/>
        <v>0</v>
      </c>
      <c r="O795">
        <f t="shared" si="309"/>
        <v>0</v>
      </c>
      <c r="P795">
        <f t="shared" si="310"/>
        <v>0</v>
      </c>
      <c r="R795">
        <f t="shared" si="310"/>
        <v>0</v>
      </c>
      <c r="S795">
        <f t="shared" si="293"/>
        <v>0</v>
      </c>
      <c r="T795">
        <f t="shared" si="294"/>
        <v>0</v>
      </c>
      <c r="U795">
        <f t="shared" si="295"/>
        <v>0</v>
      </c>
      <c r="V795">
        <f t="shared" si="296"/>
        <v>0</v>
      </c>
      <c r="W795">
        <f t="shared" si="297"/>
        <v>0</v>
      </c>
      <c r="X795">
        <f t="shared" si="298"/>
        <v>0</v>
      </c>
      <c r="Y795">
        <f t="shared" si="299"/>
        <v>0</v>
      </c>
      <c r="Z795">
        <f t="shared" si="300"/>
        <v>0</v>
      </c>
    </row>
    <row r="796" spans="2:26" ht="12.75">
      <c r="B796" s="18">
        <f t="shared" si="302"/>
        <v>97000000</v>
      </c>
      <c r="C796" s="19">
        <f>C799+((C781-C799)/18)*3</f>
        <v>0.55</v>
      </c>
      <c r="E796" s="18">
        <f t="shared" si="303"/>
        <v>97000000</v>
      </c>
      <c r="F796" s="19">
        <f>F799+((F781-F799)/18)*3</f>
        <v>0.271</v>
      </c>
      <c r="H796">
        <f t="shared" si="301"/>
        <v>0</v>
      </c>
      <c r="I796">
        <f t="shared" si="301"/>
        <v>0</v>
      </c>
      <c r="J796">
        <f t="shared" si="304"/>
        <v>0</v>
      </c>
      <c r="K796">
        <f t="shared" si="305"/>
        <v>0</v>
      </c>
      <c r="L796">
        <f t="shared" si="306"/>
        <v>0</v>
      </c>
      <c r="M796">
        <f t="shared" si="307"/>
        <v>0</v>
      </c>
      <c r="N796">
        <f t="shared" si="308"/>
        <v>0</v>
      </c>
      <c r="O796">
        <f t="shared" si="309"/>
        <v>0</v>
      </c>
      <c r="P796">
        <f t="shared" si="310"/>
        <v>0</v>
      </c>
      <c r="R796">
        <f t="shared" si="310"/>
        <v>0</v>
      </c>
      <c r="S796">
        <f t="shared" si="293"/>
        <v>0</v>
      </c>
      <c r="T796">
        <f t="shared" si="294"/>
        <v>0</v>
      </c>
      <c r="U796">
        <f t="shared" si="295"/>
        <v>0</v>
      </c>
      <c r="V796">
        <f t="shared" si="296"/>
        <v>0</v>
      </c>
      <c r="W796">
        <f t="shared" si="297"/>
        <v>0</v>
      </c>
      <c r="X796">
        <f t="shared" si="298"/>
        <v>0</v>
      </c>
      <c r="Y796">
        <f t="shared" si="299"/>
        <v>0</v>
      </c>
      <c r="Z796">
        <f t="shared" si="300"/>
        <v>0</v>
      </c>
    </row>
    <row r="797" spans="2:26" ht="12.75">
      <c r="B797" s="18">
        <f t="shared" si="302"/>
        <v>98000000</v>
      </c>
      <c r="C797" s="19">
        <f>C799+((C781-C799)/18)*2</f>
        <v>0.5496666666666667</v>
      </c>
      <c r="E797" s="18">
        <f t="shared" si="303"/>
        <v>98000000</v>
      </c>
      <c r="F797" s="19">
        <f>F799+((F781-F799)/18)*2</f>
        <v>0.271</v>
      </c>
      <c r="H797">
        <f t="shared" si="301"/>
        <v>0</v>
      </c>
      <c r="I797">
        <f t="shared" si="301"/>
        <v>0</v>
      </c>
      <c r="J797">
        <f t="shared" si="304"/>
        <v>0</v>
      </c>
      <c r="K797">
        <f t="shared" si="305"/>
        <v>0</v>
      </c>
      <c r="L797">
        <f t="shared" si="306"/>
        <v>0</v>
      </c>
      <c r="M797">
        <f t="shared" si="307"/>
        <v>0</v>
      </c>
      <c r="N797">
        <f t="shared" si="308"/>
        <v>0</v>
      </c>
      <c r="O797">
        <f t="shared" si="309"/>
        <v>0</v>
      </c>
      <c r="P797">
        <f t="shared" si="310"/>
        <v>0</v>
      </c>
      <c r="R797">
        <f t="shared" si="310"/>
        <v>0</v>
      </c>
      <c r="S797">
        <f t="shared" si="293"/>
        <v>0</v>
      </c>
      <c r="T797">
        <f t="shared" si="294"/>
        <v>0</v>
      </c>
      <c r="U797">
        <f t="shared" si="295"/>
        <v>0</v>
      </c>
      <c r="V797">
        <f t="shared" si="296"/>
        <v>0</v>
      </c>
      <c r="W797">
        <f t="shared" si="297"/>
        <v>0</v>
      </c>
      <c r="X797">
        <f t="shared" si="298"/>
        <v>0</v>
      </c>
      <c r="Y797">
        <f t="shared" si="299"/>
        <v>0</v>
      </c>
      <c r="Z797">
        <f t="shared" si="300"/>
        <v>0</v>
      </c>
    </row>
    <row r="798" spans="2:26" ht="12.75">
      <c r="B798" s="18">
        <f t="shared" si="302"/>
        <v>99000000</v>
      </c>
      <c r="C798" s="19">
        <f>C799+((C781-C799)/18)*1</f>
        <v>0.5493333333333333</v>
      </c>
      <c r="E798" s="18">
        <f t="shared" si="303"/>
        <v>99000000</v>
      </c>
      <c r="F798" s="19">
        <f>F799+((F781-F799)/18)*1</f>
        <v>0.271</v>
      </c>
      <c r="H798">
        <f t="shared" si="301"/>
        <v>0</v>
      </c>
      <c r="I798">
        <f t="shared" si="301"/>
        <v>0</v>
      </c>
      <c r="J798">
        <f t="shared" si="304"/>
        <v>0</v>
      </c>
      <c r="K798">
        <f t="shared" si="305"/>
        <v>0</v>
      </c>
      <c r="L798">
        <f t="shared" si="306"/>
        <v>0</v>
      </c>
      <c r="M798">
        <f t="shared" si="307"/>
        <v>0</v>
      </c>
      <c r="N798">
        <f t="shared" si="308"/>
        <v>0</v>
      </c>
      <c r="O798">
        <f t="shared" si="309"/>
        <v>0</v>
      </c>
      <c r="P798">
        <f t="shared" si="310"/>
        <v>0</v>
      </c>
      <c r="R798">
        <f t="shared" si="310"/>
        <v>0</v>
      </c>
      <c r="S798">
        <f t="shared" si="293"/>
        <v>0</v>
      </c>
      <c r="T798">
        <f t="shared" si="294"/>
        <v>0</v>
      </c>
      <c r="U798">
        <f t="shared" si="295"/>
        <v>0</v>
      </c>
      <c r="V798">
        <f t="shared" si="296"/>
        <v>0</v>
      </c>
      <c r="W798">
        <f t="shared" si="297"/>
        <v>0</v>
      </c>
      <c r="X798">
        <f t="shared" si="298"/>
        <v>0</v>
      </c>
      <c r="Y798">
        <f t="shared" si="299"/>
        <v>0</v>
      </c>
      <c r="Z798">
        <f t="shared" si="300"/>
        <v>0</v>
      </c>
    </row>
    <row r="799" spans="2:26" ht="13.5" thickBot="1">
      <c r="B799" s="36">
        <f>B709*10</f>
        <v>100000000</v>
      </c>
      <c r="C799" s="37">
        <v>0.549</v>
      </c>
      <c r="E799" s="36">
        <f>E709*10</f>
        <v>100000000</v>
      </c>
      <c r="F799" s="37">
        <v>0.271</v>
      </c>
      <c r="H799">
        <f t="shared" si="301"/>
        <v>0</v>
      </c>
      <c r="I799">
        <f t="shared" si="301"/>
        <v>0</v>
      </c>
      <c r="J799">
        <f t="shared" si="304"/>
        <v>0</v>
      </c>
      <c r="K799">
        <f t="shared" si="305"/>
        <v>0</v>
      </c>
      <c r="L799">
        <f t="shared" si="306"/>
        <v>0</v>
      </c>
      <c r="M799">
        <f t="shared" si="307"/>
        <v>0</v>
      </c>
      <c r="N799">
        <f t="shared" si="308"/>
        <v>0</v>
      </c>
      <c r="O799">
        <f t="shared" si="309"/>
        <v>0</v>
      </c>
      <c r="P799">
        <f t="shared" si="310"/>
        <v>0</v>
      </c>
      <c r="R799">
        <f t="shared" si="310"/>
        <v>0</v>
      </c>
      <c r="S799">
        <f t="shared" si="293"/>
        <v>0</v>
      </c>
      <c r="T799">
        <f t="shared" si="294"/>
        <v>0</v>
      </c>
      <c r="U799">
        <f t="shared" si="295"/>
        <v>0</v>
      </c>
      <c r="V799">
        <f t="shared" si="296"/>
        <v>0</v>
      </c>
      <c r="W799">
        <f t="shared" si="297"/>
        <v>0</v>
      </c>
      <c r="X799">
        <f t="shared" si="298"/>
        <v>0</v>
      </c>
      <c r="Y799">
        <f t="shared" si="299"/>
        <v>0</v>
      </c>
      <c r="Z799">
        <f t="shared" si="300"/>
        <v>0</v>
      </c>
    </row>
  </sheetData>
  <mergeCells count="9">
    <mergeCell ref="B3:C3"/>
    <mergeCell ref="C4:C5"/>
    <mergeCell ref="E3:F3"/>
    <mergeCell ref="E4:E5"/>
    <mergeCell ref="F4:F5"/>
    <mergeCell ref="BE5:BY5"/>
    <mergeCell ref="BE4:BY4"/>
    <mergeCell ref="B4:B5"/>
    <mergeCell ref="BD6:BD5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2008-11-24T14:06:25Z</dcterms:created>
  <dcterms:modified xsi:type="dcterms:W3CDTF">2008-11-24T15:15:57Z</dcterms:modified>
  <cp:category/>
  <cp:version/>
  <cp:contentType/>
  <cp:contentStatus/>
</cp:coreProperties>
</file>