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908" activeTab="7"/>
  </bookViews>
  <sheets>
    <sheet name="Calib" sheetId="1" r:id="rId1"/>
    <sheet name="Concert" sheetId="2" r:id="rId2"/>
    <sheet name="Ballroom" sheetId="3" r:id="rId3"/>
    <sheet name="Correction" sheetId="4" r:id="rId4"/>
    <sheet name="G" sheetId="5" r:id="rId5"/>
    <sheet name="C80" sheetId="6" r:id="rId6"/>
    <sheet name="EDT" sheetId="7" r:id="rId7"/>
    <sheet name="T20" sheetId="8" r:id="rId8"/>
    <sheet name="T30" sheetId="9" r:id="rId9"/>
    <sheet name="LF" sheetId="10" r:id="rId10"/>
    <sheet name="Param_ord_Concert" sheetId="11" r:id="rId11"/>
    <sheet name="Param_ord_Ballroom" sheetId="12" r:id="rId12"/>
    <sheet name="Distances" sheetId="13" r:id="rId13"/>
    <sheet name="EDT_B_dist" sheetId="14" r:id="rId14"/>
    <sheet name="EDT_C_dist" sheetId="15" r:id="rId15"/>
    <sheet name="Gmid_C_dist" sheetId="16" r:id="rId16"/>
    <sheet name="Gmid_B_dist" sheetId="17" r:id="rId17"/>
  </sheets>
  <definedNames/>
  <calcPr fullCalcOnLoad="1"/>
</workbook>
</file>

<file path=xl/sharedStrings.xml><?xml version="1.0" encoding="utf-8"?>
<sst xmlns="http://schemas.openxmlformats.org/spreadsheetml/2006/main" count="3893" uniqueCount="115">
  <si>
    <t>ISO 3382 OCTAVE BAND ACOUSTICAL PARAMETERS</t>
  </si>
  <si>
    <t>Left Channel Parameters</t>
  </si>
  <si>
    <t>Freq.    [Hz]</t>
  </si>
  <si>
    <t>A</t>
  </si>
  <si>
    <t>Lin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</si>
  <si>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</si>
  <si>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</si>
  <si>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</si>
  <si>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</si>
  <si>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</si>
  <si>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</si>
  <si>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</si>
  <si>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</si>
  <si>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T20       [s]</t>
  </si>
  <si>
    <t xml:space="preserve">r T20        </t>
  </si>
  <si>
    <t>T30       [s]</t>
  </si>
  <si>
    <t>--</t>
  </si>
  <si>
    <t xml:space="preserve">r T30        </t>
  </si>
  <si>
    <t>Tuser     [s]</t>
  </si>
  <si>
    <t xml:space="preserve">r Tuser      </t>
  </si>
  <si>
    <t xml:space="preserve">LE           </t>
  </si>
  <si>
    <t xml:space="preserve">LF           </t>
  </si>
  <si>
    <t xml:space="preserve">LFC          </t>
  </si>
  <si>
    <t>RTU = RT User (-5. dB, -15. dB)</t>
  </si>
  <si>
    <t>0deg</t>
  </si>
  <si>
    <t>CALIBRAZIONE a 2m</t>
  </si>
  <si>
    <t>30deg</t>
  </si>
  <si>
    <t>60deg</t>
  </si>
  <si>
    <t>90deg</t>
  </si>
  <si>
    <t>120deg</t>
  </si>
  <si>
    <t>150deg</t>
  </si>
  <si>
    <t>180deg</t>
  </si>
  <si>
    <t>210deg</t>
  </si>
  <si>
    <t>240deg</t>
  </si>
  <si>
    <t>270deg</t>
  </si>
  <si>
    <t>300deg</t>
  </si>
  <si>
    <t>330deg</t>
  </si>
  <si>
    <t>360deg</t>
  </si>
  <si>
    <t>Signal (dB)</t>
  </si>
  <si>
    <t>2m</t>
  </si>
  <si>
    <t>avg</t>
  </si>
  <si>
    <t>10m corr.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</si>
  <si>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</si>
  <si>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</si>
  <si>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</si>
  <si>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</si>
  <si>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</si>
  <si>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</si>
  <si>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</si>
  <si>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</si>
  <si>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</si>
  <si>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</si>
  <si>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</si>
  <si>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</si>
  <si>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P14</t>
  </si>
  <si>
    <t>-1.#J</t>
  </si>
  <si>
    <t>P16</t>
  </si>
  <si>
    <t>P17</t>
  </si>
  <si>
    <t>P21</t>
  </si>
  <si>
    <t>P22</t>
  </si>
  <si>
    <t>P23C</t>
  </si>
  <si>
    <t>P23L</t>
  </si>
  <si>
    <t>P23R</t>
  </si>
  <si>
    <t>P18</t>
  </si>
  <si>
    <t>P19</t>
  </si>
  <si>
    <t>P20</t>
  </si>
  <si>
    <t>P13</t>
  </si>
  <si>
    <t>P15</t>
  </si>
  <si>
    <t>dBsum</t>
  </si>
  <si>
    <t>stdev</t>
  </si>
  <si>
    <t>calibseats</t>
  </si>
  <si>
    <t>calibNOseats</t>
  </si>
  <si>
    <t>mid</t>
  </si>
  <si>
    <t>Mid</t>
  </si>
  <si>
    <t>dBavg</t>
  </si>
  <si>
    <t>Calib</t>
  </si>
  <si>
    <t>360 deg 2m</t>
  </si>
  <si>
    <t>10m</t>
  </si>
  <si>
    <t>Signal</t>
  </si>
  <si>
    <t>P07DVD</t>
  </si>
  <si>
    <t>P07 post</t>
  </si>
  <si>
    <t>P16DVD</t>
  </si>
  <si>
    <t>P17DVD</t>
  </si>
  <si>
    <t>P18DVD</t>
  </si>
  <si>
    <t>P19DVD</t>
  </si>
  <si>
    <t>P20DVD</t>
  </si>
  <si>
    <t>P21DVD</t>
  </si>
  <si>
    <t>P22DVD</t>
  </si>
  <si>
    <t>P23CDVD</t>
  </si>
  <si>
    <t>P23LDVD</t>
  </si>
  <si>
    <t>P23RDVD</t>
  </si>
  <si>
    <t>delta DB DVD -post</t>
  </si>
  <si>
    <t>cal360deg 2m post</t>
  </si>
  <si>
    <t>10 m corr</t>
  </si>
  <si>
    <t>Strength  DVD unpad (+20dB)</t>
  </si>
  <si>
    <t>x</t>
  </si>
  <si>
    <t>y</t>
  </si>
  <si>
    <t>z</t>
  </si>
  <si>
    <t>Dist.(m)</t>
  </si>
  <si>
    <t>BL</t>
  </si>
  <si>
    <t>PL</t>
  </si>
  <si>
    <t>(+20dB)P16</t>
  </si>
  <si>
    <t>(+20dB)P17</t>
  </si>
  <si>
    <t>(+20dB)P18</t>
  </si>
  <si>
    <t>(+20dB)P19</t>
  </si>
  <si>
    <t>(+20dB)P20</t>
  </si>
  <si>
    <t>(+20dB)P21</t>
  </si>
  <si>
    <t>(+20dB)P22</t>
  </si>
  <si>
    <t>(+20dB)P23C</t>
  </si>
  <si>
    <t>(+20dB)P23L</t>
  </si>
  <si>
    <t>(+20dB)P23R</t>
  </si>
  <si>
    <t>Valori assoluti</t>
  </si>
  <si>
    <t>BL1</t>
  </si>
  <si>
    <t>BL2</t>
  </si>
  <si>
    <t>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</si>
</sst>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0.000000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7"/>
      <name val="Arial"/>
      <family val="2"/>
    </font>
    <font>
      <sz val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78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Strength G (dB) - Musikverein (Empty)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Concert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Param_ord_Concert!$C$55:$I$55</c:f>
              <c:num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</c:numCache>
            </c:numRef>
          </c:cat>
          <c:val>
            <c:numRef>
              <c:f>Param_ord_Concert!$C$70:$I$70</c:f>
              <c:numCache>
                <c:ptCount val="7"/>
                <c:pt idx="0">
                  <c:v>8.010398047280946</c:v>
                </c:pt>
                <c:pt idx="1">
                  <c:v>4.0760955068025195</c:v>
                </c:pt>
                <c:pt idx="2">
                  <c:v>3.927927592948514</c:v>
                </c:pt>
                <c:pt idx="3">
                  <c:v>4.749945421602808</c:v>
                </c:pt>
                <c:pt idx="4">
                  <c:v>4.490052091212207</c:v>
                </c:pt>
                <c:pt idx="5">
                  <c:v>2.2080043464878667</c:v>
                </c:pt>
                <c:pt idx="6">
                  <c:v>-4.2162117928225635</c:v>
                </c:pt>
              </c:numCache>
            </c:numRef>
          </c:val>
          <c:smooth val="0"/>
        </c:ser>
        <c:ser>
          <c:idx val="1"/>
          <c:order val="1"/>
          <c:tx>
            <c:v>Ballroom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Param_ord_Ballroom!$C$45:$I$45</c:f>
              <c:numCache>
                <c:ptCount val="7"/>
                <c:pt idx="0">
                  <c:v>12.349488956371856</c:v>
                </c:pt>
                <c:pt idx="1">
                  <c:v>8.182459143166158</c:v>
                </c:pt>
                <c:pt idx="2">
                  <c:v>7.6246408796618015</c:v>
                </c:pt>
                <c:pt idx="3">
                  <c:v>7.247637729295116</c:v>
                </c:pt>
                <c:pt idx="4">
                  <c:v>6.285716426876542</c:v>
                </c:pt>
                <c:pt idx="5">
                  <c:v>4.452409940893461</c:v>
                </c:pt>
                <c:pt idx="6">
                  <c:v>-0.7588691354799102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80775"/>
        <c:crossesAt val="-6"/>
        <c:auto val="1"/>
        <c:lblOffset val="100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2182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Gmid_Ballroom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13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v>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Distances!$E$5:$E$17</c:f>
              <c:numCache>
                <c:ptCount val="13"/>
                <c:pt idx="0">
                  <c:v>4.947261868953372</c:v>
                </c:pt>
                <c:pt idx="1">
                  <c:v>6.9039843568768315</c:v>
                </c:pt>
                <c:pt idx="2">
                  <c:v>9.066697303869805</c:v>
                </c:pt>
                <c:pt idx="3">
                  <c:v>11.263720522101035</c:v>
                </c:pt>
                <c:pt idx="4">
                  <c:v>15.617458179870372</c:v>
                </c:pt>
                <c:pt idx="5">
                  <c:v>17.809126873600515</c:v>
                </c:pt>
                <c:pt idx="6">
                  <c:v>20.20210385083692</c:v>
                </c:pt>
                <c:pt idx="7">
                  <c:v>22.39698640442504</c:v>
                </c:pt>
                <c:pt idx="8">
                  <c:v>24.792438363339738</c:v>
                </c:pt>
                <c:pt idx="9">
                  <c:v>26.988979232271827</c:v>
                </c:pt>
                <c:pt idx="10">
                  <c:v>29.28591811775755</c:v>
                </c:pt>
                <c:pt idx="11">
                  <c:v>31.357814018199676</c:v>
                </c:pt>
                <c:pt idx="12">
                  <c:v>12.87109163979497</c:v>
                </c:pt>
              </c:numCache>
            </c:numRef>
          </c:xVal>
          <c:yVal>
            <c:numRef>
              <c:f>Param_ord_Ballroom!$L$32:$L$44</c:f>
              <c:numCache>
                <c:ptCount val="13"/>
                <c:pt idx="0">
                  <c:v>10.957793217072691</c:v>
                </c:pt>
                <c:pt idx="1">
                  <c:v>9.274459883739357</c:v>
                </c:pt>
                <c:pt idx="2">
                  <c:v>8.824459883739358</c:v>
                </c:pt>
                <c:pt idx="3">
                  <c:v>7.671126550406025</c:v>
                </c:pt>
                <c:pt idx="4">
                  <c:v>7.3144598837393575</c:v>
                </c:pt>
                <c:pt idx="5">
                  <c:v>6.961126550406024</c:v>
                </c:pt>
                <c:pt idx="6">
                  <c:v>6.871126550406024</c:v>
                </c:pt>
                <c:pt idx="7">
                  <c:v>6.084459883739357</c:v>
                </c:pt>
                <c:pt idx="8">
                  <c:v>5.834459883739359</c:v>
                </c:pt>
                <c:pt idx="9">
                  <c:v>6.241126550406025</c:v>
                </c:pt>
                <c:pt idx="10">
                  <c:v>5.201126550406026</c:v>
                </c:pt>
                <c:pt idx="11">
                  <c:v>4.614459883739358</c:v>
                </c:pt>
                <c:pt idx="12">
                  <c:v>5.834459883739359</c:v>
                </c:pt>
              </c:numCache>
            </c:numRef>
          </c:yVal>
          <c:smooth val="0"/>
        </c:ser>
        <c:ser>
          <c:idx val="1"/>
          <c:order val="1"/>
          <c:tx>
            <c:v>BL1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Distances!$E$20:$E$21</c:f>
              <c:numCache>
                <c:ptCount val="2"/>
                <c:pt idx="0">
                  <c:v>21.75298830046116</c:v>
                </c:pt>
                <c:pt idx="1">
                  <c:v>29.12357292641135</c:v>
                </c:pt>
              </c:numCache>
            </c:numRef>
          </c:xVal>
          <c:yVal>
            <c:numRef>
              <c:f>Param_ord_Ballroom!$L$49:$L$50</c:f>
              <c:numCache>
                <c:ptCount val="2"/>
                <c:pt idx="0">
                  <c:v>3.0411265504060254</c:v>
                </c:pt>
                <c:pt idx="1">
                  <c:v>2.0044598837393584</c:v>
                </c:pt>
              </c:numCache>
            </c:numRef>
          </c:yVal>
          <c:smooth val="0"/>
        </c:ser>
        <c:axId val="7110288"/>
        <c:axId val="63992593"/>
      </c:scatterChart>
      <c:valAx>
        <c:axId val="7110288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(m)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92593"/>
        <c:crosses val="autoZero"/>
        <c:crossBetween val="midCat"/>
        <c:dispUnits/>
        <c:majorUnit val="5"/>
        <c:minorUnit val="2"/>
      </c:valAx>
      <c:valAx>
        <c:axId val="6399259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Arial"/>
                    <a:ea typeface="Arial"/>
                    <a:cs typeface="Arial"/>
                  </a:rPr>
                  <a:t>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At val="0"/>
        <c:crossBetween val="midCat"/>
        <c:dispUnits/>
        <c:majorUnit val="2"/>
      </c:valAx>
    </c:plotArea>
    <c:legend>
      <c:legendPos val="r"/>
      <c:layout>
        <c:manualLayout>
          <c:xMode val="edge"/>
          <c:yMode val="edge"/>
          <c:x val="0.84675"/>
          <c:y val="0.127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C80 (dB) - Musikverein (Empty)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Concert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Param_ord_Concert!$C$55:$I$55</c:f>
              <c:num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</c:numCache>
            </c:numRef>
          </c:cat>
          <c:val>
            <c:numRef>
              <c:f>Param_ord_Concert!$C$152:$I$152</c:f>
              <c:numCache>
                <c:ptCount val="7"/>
                <c:pt idx="0">
                  <c:v>-1.8108333333333333</c:v>
                </c:pt>
                <c:pt idx="1">
                  <c:v>-2.23</c:v>
                </c:pt>
                <c:pt idx="2">
                  <c:v>-3.0866666666666664</c:v>
                </c:pt>
                <c:pt idx="3">
                  <c:v>-0.5866666666666668</c:v>
                </c:pt>
                <c:pt idx="4">
                  <c:v>1.7866666666666664</c:v>
                </c:pt>
                <c:pt idx="5">
                  <c:v>4.131666666666666</c:v>
                </c:pt>
                <c:pt idx="6">
                  <c:v>7.717500000000001</c:v>
                </c:pt>
              </c:numCache>
            </c:numRef>
          </c:val>
          <c:smooth val="0"/>
        </c:ser>
        <c:ser>
          <c:idx val="1"/>
          <c:order val="1"/>
          <c:tx>
            <c:v>Ballroom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Param_ord_Ballroom!$C$109:$I$109</c:f>
              <c:numCache>
                <c:ptCount val="7"/>
                <c:pt idx="0">
                  <c:v>-0.17846153846153834</c:v>
                </c:pt>
                <c:pt idx="1">
                  <c:v>-0.9284615384615383</c:v>
                </c:pt>
                <c:pt idx="2">
                  <c:v>-3.4423076923076925</c:v>
                </c:pt>
                <c:pt idx="3">
                  <c:v>-0.7969230769230772</c:v>
                </c:pt>
                <c:pt idx="4">
                  <c:v>2.11</c:v>
                </c:pt>
                <c:pt idx="5">
                  <c:v>6.657692307692309</c:v>
                </c:pt>
                <c:pt idx="6">
                  <c:v>11.468461538461538</c:v>
                </c:pt>
              </c:numCache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4577"/>
        <c:crossesAt val="-6"/>
        <c:auto val="1"/>
        <c:lblOffset val="100"/>
        <c:noMultiLvlLbl val="0"/>
      </c:catAx>
      <c:valAx>
        <c:axId val="34704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C80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EDT (s) - Musikverein (Empty)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Concert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Param_ord_Concert!$C$55:$I$55</c:f>
              <c:num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</c:numCache>
            </c:numRef>
          </c:cat>
          <c:val>
            <c:numRef>
              <c:f>Param_ord_Concert!$C$231:$I$231</c:f>
              <c:numCache>
                <c:ptCount val="7"/>
                <c:pt idx="0">
                  <c:v>2.5</c:v>
                </c:pt>
                <c:pt idx="1">
                  <c:v>2.5141666666666667</c:v>
                </c:pt>
                <c:pt idx="2">
                  <c:v>2.466666666666667</c:v>
                </c:pt>
                <c:pt idx="3">
                  <c:v>2.4466666666666668</c:v>
                </c:pt>
                <c:pt idx="4">
                  <c:v>1.9774999999999998</c:v>
                </c:pt>
                <c:pt idx="5">
                  <c:v>1.281818181818182</c:v>
                </c:pt>
                <c:pt idx="6">
                  <c:v>0.7272727272727272</c:v>
                </c:pt>
              </c:numCache>
            </c:numRef>
          </c:val>
          <c:smooth val="0"/>
        </c:ser>
        <c:ser>
          <c:idx val="1"/>
          <c:order val="1"/>
          <c:tx>
            <c:v>Ballroom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Param_ord_Ballroom!$C$173:$I$173</c:f>
              <c:numCache>
                <c:ptCount val="7"/>
                <c:pt idx="0">
                  <c:v>2.4066666666666667</c:v>
                </c:pt>
                <c:pt idx="1">
                  <c:v>3.1950000000000003</c:v>
                </c:pt>
                <c:pt idx="2">
                  <c:v>3.286923076923077</c:v>
                </c:pt>
                <c:pt idx="3">
                  <c:v>2.959230769230769</c:v>
                </c:pt>
                <c:pt idx="4">
                  <c:v>2.0869230769230773</c:v>
                </c:pt>
                <c:pt idx="5">
                  <c:v>1.0933333333333333</c:v>
                </c:pt>
                <c:pt idx="6">
                  <c:v>0.5154545454545455</c:v>
                </c:pt>
              </c:numCache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7323"/>
        <c:crossesAt val="-6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T20 (s) - Musikverein (Empty)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Concert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Param_ord_Concert!$C$55:$I$55</c:f>
              <c:num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</c:numCache>
            </c:numRef>
          </c:cat>
          <c:val>
            <c:numRef>
              <c:f>Param_ord_Concert!$C$269:$I$269</c:f>
              <c:numCache>
                <c:ptCount val="7"/>
                <c:pt idx="0">
                  <c:v>2.6358333333333333</c:v>
                </c:pt>
                <c:pt idx="1">
                  <c:v>2.6658333333333335</c:v>
                </c:pt>
                <c:pt idx="2">
                  <c:v>2.6825000000000006</c:v>
                </c:pt>
                <c:pt idx="3">
                  <c:v>2.5941666666666667</c:v>
                </c:pt>
                <c:pt idx="4">
                  <c:v>2.1675</c:v>
                </c:pt>
                <c:pt idx="5">
                  <c:v>1.4091666666666667</c:v>
                </c:pt>
                <c:pt idx="6">
                  <c:v>0.7975</c:v>
                </c:pt>
              </c:numCache>
            </c:numRef>
          </c:val>
          <c:smooth val="0"/>
        </c:ser>
        <c:ser>
          <c:idx val="1"/>
          <c:order val="1"/>
          <c:tx>
            <c:v>Ballroom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Param_ord_Ballroom!$C$205:$I$205</c:f>
              <c:numCache>
                <c:ptCount val="7"/>
                <c:pt idx="0">
                  <c:v>2.9192307692307695</c:v>
                </c:pt>
                <c:pt idx="1">
                  <c:v>3.3238461538461532</c:v>
                </c:pt>
                <c:pt idx="2">
                  <c:v>3.4315384615384614</c:v>
                </c:pt>
                <c:pt idx="3">
                  <c:v>3.1276923076923078</c:v>
                </c:pt>
                <c:pt idx="4">
                  <c:v>2.333076923076923</c:v>
                </c:pt>
                <c:pt idx="5">
                  <c:v>1.3615384615384616</c:v>
                </c:pt>
                <c:pt idx="6">
                  <c:v>0.6884615384615386</c:v>
                </c:pt>
              </c:numCache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3829"/>
        <c:crossesAt val="-6"/>
        <c:auto val="1"/>
        <c:lblOffset val="100"/>
        <c:noMultiLvlLbl val="0"/>
      </c:cat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T20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386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T30 (s) - Musikverein (Empty)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Concert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Param_ord_Concert!$C$55:$I$55</c:f>
              <c:num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</c:numCache>
            </c:numRef>
          </c:cat>
          <c:val>
            <c:numRef>
              <c:f>Param_ord_Concert!$C$308:$I$308</c:f>
              <c:numCache>
                <c:ptCount val="7"/>
                <c:pt idx="0">
                  <c:v>2.5966666666666667</c:v>
                </c:pt>
                <c:pt idx="1">
                  <c:v>2.6991666666666663</c:v>
                </c:pt>
                <c:pt idx="2">
                  <c:v>2.6633333333333336</c:v>
                </c:pt>
                <c:pt idx="3">
                  <c:v>2.5783333333333327</c:v>
                </c:pt>
                <c:pt idx="4">
                  <c:v>2.12</c:v>
                </c:pt>
                <c:pt idx="5">
                  <c:v>1.415</c:v>
                </c:pt>
                <c:pt idx="6">
                  <c:v>0.9408333333333334</c:v>
                </c:pt>
              </c:numCache>
            </c:numRef>
          </c:val>
          <c:smooth val="0"/>
        </c:ser>
        <c:ser>
          <c:idx val="1"/>
          <c:order val="1"/>
          <c:tx>
            <c:v>Ballroom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Param_ord_Ballroom!$C$237:$I$237</c:f>
              <c:numCache>
                <c:ptCount val="7"/>
                <c:pt idx="0">
                  <c:v>2.95076923076923</c:v>
                </c:pt>
                <c:pt idx="1">
                  <c:v>3.3276923076923075</c:v>
                </c:pt>
                <c:pt idx="2">
                  <c:v>3.4046153846153846</c:v>
                </c:pt>
                <c:pt idx="3">
                  <c:v>3.170769230769231</c:v>
                </c:pt>
                <c:pt idx="4">
                  <c:v>2.394615384615385</c:v>
                </c:pt>
                <c:pt idx="5">
                  <c:v>1.4223076923076925</c:v>
                </c:pt>
                <c:pt idx="6">
                  <c:v>0.7461538461538461</c:v>
                </c:pt>
              </c:numCache>
            </c:numRef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6495"/>
        <c:crossesAt val="-6"/>
        <c:auto val="1"/>
        <c:lblOffset val="100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T30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0355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Lateral Fraction - Musikverein (Empty)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Concert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Param_ord_Concert!$C$55:$I$55</c:f>
              <c:num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</c:numCache>
            </c:numRef>
          </c:cat>
          <c:val>
            <c:numRef>
              <c:f>Param_ord_Concert!$C$384:$I$384</c:f>
              <c:numCache>
                <c:ptCount val="7"/>
                <c:pt idx="0">
                  <c:v>0.10916666666666668</c:v>
                </c:pt>
                <c:pt idx="1">
                  <c:v>0.23499999999999996</c:v>
                </c:pt>
                <c:pt idx="2">
                  <c:v>0.20083333333333334</c:v>
                </c:pt>
                <c:pt idx="3">
                  <c:v>0.18999999999999997</c:v>
                </c:pt>
                <c:pt idx="4">
                  <c:v>0.2075</c:v>
                </c:pt>
                <c:pt idx="5">
                  <c:v>0.41750000000000004</c:v>
                </c:pt>
                <c:pt idx="6">
                  <c:v>0.6183333333333333</c:v>
                </c:pt>
              </c:numCache>
            </c:numRef>
          </c:val>
          <c:smooth val="0"/>
        </c:ser>
        <c:ser>
          <c:idx val="1"/>
          <c:order val="1"/>
          <c:tx>
            <c:v>Ballroom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Param_ord_Ballroom!$C$301:$I$301</c:f>
              <c:numCache>
                <c:ptCount val="7"/>
                <c:pt idx="0">
                  <c:v>0.09692307692307695</c:v>
                </c:pt>
                <c:pt idx="1">
                  <c:v>0.1353846153846154</c:v>
                </c:pt>
                <c:pt idx="2">
                  <c:v>0.2330769230769231</c:v>
                </c:pt>
                <c:pt idx="3">
                  <c:v>0.17923076923076925</c:v>
                </c:pt>
                <c:pt idx="4">
                  <c:v>0.19846153846153847</c:v>
                </c:pt>
                <c:pt idx="5">
                  <c:v>0.2846153846153846</c:v>
                </c:pt>
                <c:pt idx="6">
                  <c:v>0.40923076923076923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0633"/>
        <c:crossesAt val="-6"/>
        <c:auto val="1"/>
        <c:lblOffset val="100"/>
        <c:noMultiLvlLbl val="0"/>
      </c:cat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24136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EDT_Ballroom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13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v>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Distances!$E$5:$E$17</c:f>
              <c:numCache>
                <c:ptCount val="13"/>
                <c:pt idx="0">
                  <c:v>4.947261868953372</c:v>
                </c:pt>
                <c:pt idx="1">
                  <c:v>6.9039843568768315</c:v>
                </c:pt>
                <c:pt idx="2">
                  <c:v>9.066697303869805</c:v>
                </c:pt>
                <c:pt idx="3">
                  <c:v>11.263720522101035</c:v>
                </c:pt>
                <c:pt idx="4">
                  <c:v>15.617458179870372</c:v>
                </c:pt>
                <c:pt idx="5">
                  <c:v>17.809126873600515</c:v>
                </c:pt>
                <c:pt idx="6">
                  <c:v>20.20210385083692</c:v>
                </c:pt>
                <c:pt idx="7">
                  <c:v>22.39698640442504</c:v>
                </c:pt>
                <c:pt idx="8">
                  <c:v>24.792438363339738</c:v>
                </c:pt>
                <c:pt idx="9">
                  <c:v>26.988979232271827</c:v>
                </c:pt>
                <c:pt idx="10">
                  <c:v>29.28591811775755</c:v>
                </c:pt>
                <c:pt idx="11">
                  <c:v>31.357814018199676</c:v>
                </c:pt>
                <c:pt idx="12">
                  <c:v>12.87109163979497</c:v>
                </c:pt>
              </c:numCache>
            </c:numRef>
          </c:xVal>
          <c:yVal>
            <c:numRef>
              <c:f>Param_ord_Ballroom!$L$160:$L$172</c:f>
              <c:numCache>
                <c:ptCount val="13"/>
                <c:pt idx="0">
                  <c:v>2.4233333333333333</c:v>
                </c:pt>
                <c:pt idx="1">
                  <c:v>2.6933333333333334</c:v>
                </c:pt>
                <c:pt idx="2">
                  <c:v>2.6933333333333334</c:v>
                </c:pt>
                <c:pt idx="3">
                  <c:v>2.966666666666667</c:v>
                </c:pt>
                <c:pt idx="4">
                  <c:v>2.72</c:v>
                </c:pt>
                <c:pt idx="5">
                  <c:v>2.7099999999999995</c:v>
                </c:pt>
                <c:pt idx="6">
                  <c:v>2.856666666666667</c:v>
                </c:pt>
                <c:pt idx="7">
                  <c:v>2.9</c:v>
                </c:pt>
                <c:pt idx="8">
                  <c:v>2.9233333333333333</c:v>
                </c:pt>
                <c:pt idx="9">
                  <c:v>2.7066666666666666</c:v>
                </c:pt>
                <c:pt idx="10">
                  <c:v>2.7433333333333336</c:v>
                </c:pt>
                <c:pt idx="11">
                  <c:v>2.83</c:v>
                </c:pt>
                <c:pt idx="12">
                  <c:v>2.9433333333333334</c:v>
                </c:pt>
              </c:numCache>
            </c:numRef>
          </c:yVal>
          <c:smooth val="0"/>
        </c:ser>
        <c:ser>
          <c:idx val="1"/>
          <c:order val="1"/>
          <c:tx>
            <c:v>BL1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Distances!$E$19:$E$21</c:f>
              <c:numCache>
                <c:ptCount val="3"/>
                <c:pt idx="0">
                  <c:v>10.593984141955284</c:v>
                </c:pt>
                <c:pt idx="1">
                  <c:v>21.75298830046116</c:v>
                </c:pt>
                <c:pt idx="2">
                  <c:v>29.12357292641135</c:v>
                </c:pt>
              </c:numCache>
            </c:numRef>
          </c:xVal>
          <c:yVal>
            <c:numRef>
              <c:f>Param_ord_Ballroom!$L$177:$L$179</c:f>
              <c:numCache>
                <c:ptCount val="3"/>
                <c:pt idx="0">
                  <c:v>3.0033333333333334</c:v>
                </c:pt>
                <c:pt idx="1">
                  <c:v>3.013333333333333</c:v>
                </c:pt>
                <c:pt idx="2">
                  <c:v>2.983333333333333</c:v>
                </c:pt>
              </c:numCache>
            </c:numRef>
          </c:yVal>
          <c:smooth val="0"/>
        </c:ser>
        <c:axId val="49571378"/>
        <c:axId val="43489219"/>
      </c:scatterChart>
      <c:valAx>
        <c:axId val="4957137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(m)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89219"/>
        <c:crosses val="autoZero"/>
        <c:crossBetween val="midCat"/>
        <c:dispUnits/>
        <c:majorUnit val="5"/>
        <c:minorUnit val="2"/>
      </c:valAx>
      <c:valAx>
        <c:axId val="43489219"/>
        <c:scaling>
          <c:orientation val="minMax"/>
          <c:max val="3.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Arial"/>
                    <a:ea typeface="Arial"/>
                    <a:cs typeface="Arial"/>
                  </a:rPr>
                  <a:t>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571378"/>
        <c:crossesAt val="0"/>
        <c:crossBetween val="midCat"/>
        <c:dispUnits/>
        <c:majorUnit val="0.1"/>
      </c:valAx>
    </c:plotArea>
    <c:legend>
      <c:legendPos val="r"/>
      <c:layout>
        <c:manualLayout>
          <c:xMode val="edge"/>
          <c:yMode val="edge"/>
          <c:x val="0.87225"/>
          <c:y val="0.0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EDT_Concert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13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v>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(Distances!$E$5:$E$16,Distances!$E$17)</c:f>
              <c:numCache>
                <c:ptCount val="12"/>
                <c:pt idx="0">
                  <c:v>4.947261868953372</c:v>
                </c:pt>
                <c:pt idx="1">
                  <c:v>6.9039843568768315</c:v>
                </c:pt>
                <c:pt idx="2">
                  <c:v>9.066697303869805</c:v>
                </c:pt>
                <c:pt idx="3">
                  <c:v>11.263720522101035</c:v>
                </c:pt>
                <c:pt idx="4">
                  <c:v>15.617458179870372</c:v>
                </c:pt>
                <c:pt idx="5">
                  <c:v>17.809126873600515</c:v>
                </c:pt>
                <c:pt idx="6">
                  <c:v>20.20210385083692</c:v>
                </c:pt>
                <c:pt idx="7">
                  <c:v>22.39698640442504</c:v>
                </c:pt>
                <c:pt idx="8">
                  <c:v>24.792438363339738</c:v>
                </c:pt>
                <c:pt idx="9">
                  <c:v>26.988979232271827</c:v>
                </c:pt>
                <c:pt idx="10">
                  <c:v>29.28591811775755</c:v>
                </c:pt>
                <c:pt idx="11">
                  <c:v>31.357814018199676</c:v>
                </c:pt>
              </c:numCache>
            </c:numRef>
          </c:xVal>
          <c:yVal>
            <c:numRef>
              <c:f>Param_ord_Concert!$L$219:$L$230</c:f>
              <c:numCache>
                <c:ptCount val="12"/>
                <c:pt idx="0">
                  <c:v>1.8333333333333333</c:v>
                </c:pt>
                <c:pt idx="1">
                  <c:v>2.0366666666666666</c:v>
                </c:pt>
                <c:pt idx="2">
                  <c:v>2.0666666666666664</c:v>
                </c:pt>
                <c:pt idx="3">
                  <c:v>2.203333333333333</c:v>
                </c:pt>
                <c:pt idx="4">
                  <c:v>2.393333333333333</c:v>
                </c:pt>
                <c:pt idx="5">
                  <c:v>2.26</c:v>
                </c:pt>
                <c:pt idx="6">
                  <c:v>2.4933333333333336</c:v>
                </c:pt>
                <c:pt idx="7">
                  <c:v>2.606666666666667</c:v>
                </c:pt>
                <c:pt idx="8">
                  <c:v>2.47</c:v>
                </c:pt>
                <c:pt idx="9">
                  <c:v>2.3366666666666664</c:v>
                </c:pt>
                <c:pt idx="10">
                  <c:v>2.36</c:v>
                </c:pt>
                <c:pt idx="11">
                  <c:v>2.5033333333333334</c:v>
                </c:pt>
              </c:numCache>
            </c:numRef>
          </c:yVal>
          <c:smooth val="0"/>
        </c:ser>
        <c:ser>
          <c:idx val="1"/>
          <c:order val="1"/>
          <c:tx>
            <c:v>BL1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Distances!$E$20:$E$21</c:f>
              <c:numCache>
                <c:ptCount val="2"/>
                <c:pt idx="0">
                  <c:v>21.75298830046116</c:v>
                </c:pt>
                <c:pt idx="1">
                  <c:v>29.12357292641135</c:v>
                </c:pt>
              </c:numCache>
            </c:numRef>
          </c:xVal>
          <c:yVal>
            <c:numRef>
              <c:f>Param_ord_Concert!$L$234:$L$235</c:f>
              <c:numCache>
                <c:ptCount val="2"/>
                <c:pt idx="0">
                  <c:v>2.466666666666667</c:v>
                </c:pt>
                <c:pt idx="1">
                  <c:v>2.5066666666666664</c:v>
                </c:pt>
              </c:numCache>
            </c:numRef>
          </c:yVal>
          <c:smooth val="0"/>
        </c:ser>
        <c:ser>
          <c:idx val="2"/>
          <c:order val="2"/>
          <c:tx>
            <c:v>BL2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Distances!$E$24:$E$28</c:f>
              <c:numCache>
                <c:ptCount val="5"/>
                <c:pt idx="0">
                  <c:v>32.920890024420665</c:v>
                </c:pt>
                <c:pt idx="1">
                  <c:v>35.90661498944171</c:v>
                </c:pt>
                <c:pt idx="2">
                  <c:v>30.191472305934337</c:v>
                </c:pt>
                <c:pt idx="3">
                  <c:v>23.163225164039655</c:v>
                </c:pt>
                <c:pt idx="4">
                  <c:v>13.250471689717314</c:v>
                </c:pt>
              </c:numCache>
            </c:numRef>
          </c:xVal>
          <c:yVal>
            <c:numRef>
              <c:f>Param_ord_Concert!$L$239:$L$243</c:f>
              <c:numCache>
                <c:ptCount val="5"/>
                <c:pt idx="0">
                  <c:v>2.4533333333333336</c:v>
                </c:pt>
                <c:pt idx="1">
                  <c:v>2.4966666666666666</c:v>
                </c:pt>
                <c:pt idx="2">
                  <c:v>2.466666666666667</c:v>
                </c:pt>
                <c:pt idx="3">
                  <c:v>2.4566666666666666</c:v>
                </c:pt>
                <c:pt idx="4">
                  <c:v>2.3633333333333337</c:v>
                </c:pt>
              </c:numCache>
            </c:numRef>
          </c:yVal>
          <c:smooth val="0"/>
        </c:ser>
        <c:axId val="55858652"/>
        <c:axId val="32965821"/>
      </c:scatterChart>
      <c:valAx>
        <c:axId val="5585865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(m)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65821"/>
        <c:crosses val="autoZero"/>
        <c:crossBetween val="midCat"/>
        <c:dispUnits/>
        <c:majorUnit val="5"/>
        <c:minorUnit val="2"/>
      </c:valAx>
      <c:valAx>
        <c:axId val="32965821"/>
        <c:scaling>
          <c:orientation val="minMax"/>
          <c:max val="3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Arial"/>
                    <a:ea typeface="Arial"/>
                    <a:cs typeface="Arial"/>
                  </a:rPr>
                  <a:t>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8652"/>
        <c:crossesAt val="0"/>
        <c:crossBetween val="midCat"/>
        <c:dispUnits/>
        <c:majorUnit val="0.1"/>
      </c:valAx>
    </c:plotArea>
    <c:legend>
      <c:legendPos val="r"/>
      <c:layout>
        <c:manualLayout>
          <c:xMode val="edge"/>
          <c:yMode val="edge"/>
          <c:x val="0.87225"/>
          <c:y val="0.055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Gmid_Concert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13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v>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Distances!$E$5:$E$16</c:f>
              <c:numCache>
                <c:ptCount val="11"/>
                <c:pt idx="0">
                  <c:v>4.947261868953372</c:v>
                </c:pt>
                <c:pt idx="1">
                  <c:v>6.9039843568768315</c:v>
                </c:pt>
                <c:pt idx="2">
                  <c:v>9.066697303869805</c:v>
                </c:pt>
                <c:pt idx="3">
                  <c:v>11.263720522101035</c:v>
                </c:pt>
                <c:pt idx="4">
                  <c:v>15.617458179870372</c:v>
                </c:pt>
                <c:pt idx="5">
                  <c:v>17.809126873600515</c:v>
                </c:pt>
                <c:pt idx="6">
                  <c:v>20.20210385083692</c:v>
                </c:pt>
                <c:pt idx="7">
                  <c:v>22.39698640442504</c:v>
                </c:pt>
                <c:pt idx="8">
                  <c:v>24.792438363339738</c:v>
                </c:pt>
                <c:pt idx="9">
                  <c:v>26.988979232271827</c:v>
                </c:pt>
                <c:pt idx="10">
                  <c:v>29.28591811775755</c:v>
                </c:pt>
              </c:numCache>
            </c:numRef>
          </c:xVal>
          <c:yVal>
            <c:numRef>
              <c:f>Param_ord_Concert!$L$59:$L$69</c:f>
              <c:numCache>
                <c:ptCount val="11"/>
                <c:pt idx="0">
                  <c:v>8.941126550406024</c:v>
                </c:pt>
                <c:pt idx="1">
                  <c:v>7.571126550406025</c:v>
                </c:pt>
                <c:pt idx="2">
                  <c:v>6.854459883739358</c:v>
                </c:pt>
                <c:pt idx="3">
                  <c:v>5.461126550406025</c:v>
                </c:pt>
                <c:pt idx="4">
                  <c:v>4.431126550406025</c:v>
                </c:pt>
                <c:pt idx="5">
                  <c:v>3.6244598837393576</c:v>
                </c:pt>
                <c:pt idx="6">
                  <c:v>3.0977932170726916</c:v>
                </c:pt>
                <c:pt idx="7">
                  <c:v>2.111126550406025</c:v>
                </c:pt>
                <c:pt idx="8">
                  <c:v>2.3677932170726925</c:v>
                </c:pt>
                <c:pt idx="9">
                  <c:v>2.2211265504060247</c:v>
                </c:pt>
                <c:pt idx="10">
                  <c:v>1.6011265504060244</c:v>
                </c:pt>
              </c:numCache>
            </c:numRef>
          </c:yVal>
          <c:smooth val="0"/>
        </c:ser>
        <c:axId val="28256934"/>
        <c:axId val="52985815"/>
      </c:scatterChart>
      <c:valAx>
        <c:axId val="2825693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(m)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85815"/>
        <c:crosses val="autoZero"/>
        <c:crossBetween val="midCat"/>
        <c:dispUnits/>
        <c:majorUnit val="5"/>
        <c:minorUnit val="2"/>
      </c:val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Arial"/>
                    <a:ea typeface="Arial"/>
                    <a:cs typeface="Arial"/>
                  </a:rPr>
                  <a:t>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879"/>
          <c:y val="0.106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0"/>
  <sheetViews>
    <sheetView workbookViewId="0" topLeftCell="A1">
      <selection activeCell="C1" sqref="C1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5.140625" style="10" bestFit="1" customWidth="1"/>
    <col min="4" max="6" width="5.57421875" style="10" bestFit="1" customWidth="1"/>
    <col min="7" max="10" width="6.57421875" style="10" bestFit="1" customWidth="1"/>
    <col min="11" max="11" width="4.57421875" style="10" bestFit="1" customWidth="1"/>
    <col min="12" max="12" width="15.140625" style="10" customWidth="1"/>
    <col min="14" max="14" width="10.00390625" style="0" bestFit="1" customWidth="1"/>
  </cols>
  <sheetData>
    <row r="1" ht="12.75">
      <c r="A1" t="s">
        <v>25</v>
      </c>
    </row>
    <row r="3" spans="1:13" s="1" customFormat="1" ht="12.75">
      <c r="A3" s="1" t="s">
        <v>2</v>
      </c>
      <c r="C3" s="15">
        <v>63</v>
      </c>
      <c r="D3" s="15">
        <v>125</v>
      </c>
      <c r="E3" s="15">
        <v>250</v>
      </c>
      <c r="F3" s="15">
        <v>500</v>
      </c>
      <c r="G3" s="15">
        <v>1000</v>
      </c>
      <c r="H3" s="15">
        <v>2000</v>
      </c>
      <c r="I3" s="15">
        <v>4000</v>
      </c>
      <c r="J3" s="15">
        <v>8000</v>
      </c>
      <c r="K3" s="14" t="s">
        <v>3</v>
      </c>
      <c r="L3" s="14" t="s">
        <v>4</v>
      </c>
      <c r="M3" s="1" t="s">
        <v>72</v>
      </c>
    </row>
    <row r="4" spans="1:13" ht="12.75">
      <c r="A4" t="s">
        <v>24</v>
      </c>
      <c r="B4" t="s">
        <v>38</v>
      </c>
      <c r="C4" s="8">
        <v>1.65</v>
      </c>
      <c r="D4" s="8">
        <v>8.14</v>
      </c>
      <c r="E4" s="8">
        <v>15.07</v>
      </c>
      <c r="F4" s="8">
        <v>16.39</v>
      </c>
      <c r="G4" s="8">
        <v>18.97</v>
      </c>
      <c r="H4" s="8">
        <v>26.45</v>
      </c>
      <c r="I4" s="8">
        <v>32.55</v>
      </c>
      <c r="J4" s="8">
        <v>36.35</v>
      </c>
      <c r="K4" s="8">
        <v>42.83</v>
      </c>
      <c r="L4" s="8">
        <v>45.39</v>
      </c>
      <c r="M4" s="10">
        <f>AVERAGE(F4:H4)</f>
        <v>20.603333333333335</v>
      </c>
    </row>
    <row r="5" spans="1:13" ht="12.75">
      <c r="A5" t="s">
        <v>26</v>
      </c>
      <c r="B5" t="s">
        <v>38</v>
      </c>
      <c r="C5" s="8">
        <v>0.21</v>
      </c>
      <c r="D5" s="8">
        <v>7.34</v>
      </c>
      <c r="E5" s="8">
        <v>15.25</v>
      </c>
      <c r="F5" s="8">
        <v>16.42</v>
      </c>
      <c r="G5" s="8">
        <v>17.76</v>
      </c>
      <c r="H5" s="8">
        <v>19.3</v>
      </c>
      <c r="I5" s="8">
        <v>26.86</v>
      </c>
      <c r="J5" s="8">
        <v>34.18</v>
      </c>
      <c r="K5" s="8">
        <v>38.23</v>
      </c>
      <c r="L5" s="8">
        <v>40.42</v>
      </c>
      <c r="M5" s="10">
        <f aca="true" t="shared" si="0" ref="M5:M16">AVERAGE(F5:H5)</f>
        <v>17.826666666666668</v>
      </c>
    </row>
    <row r="6" spans="1:13" ht="12.75">
      <c r="A6" t="s">
        <v>27</v>
      </c>
      <c r="B6" t="s">
        <v>38</v>
      </c>
      <c r="C6" s="9">
        <v>-1.08</v>
      </c>
      <c r="D6" s="9">
        <v>6.67</v>
      </c>
      <c r="E6" s="9">
        <v>15.39</v>
      </c>
      <c r="F6" s="9">
        <v>16.56</v>
      </c>
      <c r="G6" s="9">
        <v>19.4</v>
      </c>
      <c r="H6" s="9">
        <v>29.22</v>
      </c>
      <c r="I6" s="9">
        <v>37.74</v>
      </c>
      <c r="J6" s="9">
        <v>36.85</v>
      </c>
      <c r="K6" s="9">
        <v>45.47</v>
      </c>
      <c r="L6" s="9">
        <v>48</v>
      </c>
      <c r="M6" s="10">
        <f t="shared" si="0"/>
        <v>21.726666666666663</v>
      </c>
    </row>
    <row r="7" spans="1:13" ht="12.75">
      <c r="A7" t="s">
        <v>28</v>
      </c>
      <c r="B7" t="s">
        <v>38</v>
      </c>
      <c r="C7" s="8">
        <v>0.23</v>
      </c>
      <c r="D7" s="8">
        <v>7.39</v>
      </c>
      <c r="E7" s="8">
        <v>15.28</v>
      </c>
      <c r="F7" s="8">
        <v>16.5</v>
      </c>
      <c r="G7" s="8">
        <v>16.73</v>
      </c>
      <c r="H7" s="8">
        <v>27.51</v>
      </c>
      <c r="I7" s="8">
        <v>29.18</v>
      </c>
      <c r="J7" s="8">
        <v>33.71</v>
      </c>
      <c r="K7" s="8">
        <v>39.53</v>
      </c>
      <c r="L7" s="8">
        <v>41.68</v>
      </c>
      <c r="M7" s="10">
        <f t="shared" si="0"/>
        <v>20.24666666666667</v>
      </c>
    </row>
    <row r="8" spans="1:13" ht="12.75">
      <c r="A8" t="s">
        <v>29</v>
      </c>
      <c r="B8" t="s">
        <v>38</v>
      </c>
      <c r="C8" s="8">
        <v>1.27</v>
      </c>
      <c r="D8" s="8">
        <v>7.97</v>
      </c>
      <c r="E8" s="8">
        <v>15.15</v>
      </c>
      <c r="F8" s="8">
        <v>16.42</v>
      </c>
      <c r="G8" s="8">
        <v>18.11</v>
      </c>
      <c r="H8" s="8">
        <v>21.91</v>
      </c>
      <c r="I8" s="8">
        <v>32.05</v>
      </c>
      <c r="J8" s="8">
        <v>36.17</v>
      </c>
      <c r="K8" s="8">
        <v>39.98</v>
      </c>
      <c r="L8" s="8">
        <v>41.68</v>
      </c>
      <c r="M8" s="10">
        <f t="shared" si="0"/>
        <v>18.813333333333333</v>
      </c>
    </row>
    <row r="9" spans="1:13" ht="12.75">
      <c r="A9" t="s">
        <v>30</v>
      </c>
      <c r="B9" t="s">
        <v>38</v>
      </c>
      <c r="C9" s="8">
        <v>-0.21</v>
      </c>
      <c r="D9" s="8">
        <v>7.11</v>
      </c>
      <c r="E9" s="8">
        <v>15.25</v>
      </c>
      <c r="F9" s="8">
        <v>16.32</v>
      </c>
      <c r="G9" s="8">
        <v>16.7</v>
      </c>
      <c r="H9" s="8">
        <v>27.64</v>
      </c>
      <c r="I9" s="8">
        <v>30.8</v>
      </c>
      <c r="J9" s="8">
        <v>36.15</v>
      </c>
      <c r="K9" s="8">
        <v>40.81</v>
      </c>
      <c r="L9" s="8">
        <v>42.88</v>
      </c>
      <c r="M9" s="10">
        <f t="shared" si="0"/>
        <v>20.22</v>
      </c>
    </row>
    <row r="10" spans="1:13" ht="12.75">
      <c r="A10" t="s">
        <v>31</v>
      </c>
      <c r="B10" t="s">
        <v>38</v>
      </c>
      <c r="C10" s="8">
        <v>1.1</v>
      </c>
      <c r="D10" s="8">
        <v>7.85</v>
      </c>
      <c r="E10" s="8">
        <v>15.11</v>
      </c>
      <c r="F10" s="8">
        <v>16.33</v>
      </c>
      <c r="G10" s="8">
        <v>18.28</v>
      </c>
      <c r="H10" s="8">
        <v>24.41</v>
      </c>
      <c r="I10" s="8">
        <v>32.35</v>
      </c>
      <c r="J10" s="8">
        <v>36.94</v>
      </c>
      <c r="K10" s="8">
        <v>41.54</v>
      </c>
      <c r="L10" s="8">
        <v>43.89</v>
      </c>
      <c r="M10" s="10">
        <f t="shared" si="0"/>
        <v>19.673333333333332</v>
      </c>
    </row>
    <row r="11" spans="1:13" ht="12.75">
      <c r="A11" t="s">
        <v>32</v>
      </c>
      <c r="B11" t="s">
        <v>38</v>
      </c>
      <c r="C11" s="8">
        <v>1.53</v>
      </c>
      <c r="D11" s="8">
        <v>8.03</v>
      </c>
      <c r="E11" s="8">
        <v>15.07</v>
      </c>
      <c r="F11" s="8">
        <v>16.37</v>
      </c>
      <c r="G11" s="8">
        <v>17.05</v>
      </c>
      <c r="H11" s="8">
        <v>26.17</v>
      </c>
      <c r="I11" s="8">
        <v>29.37</v>
      </c>
      <c r="J11" s="8">
        <v>31.82</v>
      </c>
      <c r="K11" s="8">
        <v>39.48</v>
      </c>
      <c r="L11" s="8">
        <v>42</v>
      </c>
      <c r="M11" s="10">
        <f t="shared" si="0"/>
        <v>19.863333333333333</v>
      </c>
    </row>
    <row r="12" spans="1:13" ht="12.75">
      <c r="A12" t="s">
        <v>33</v>
      </c>
      <c r="B12" t="s">
        <v>38</v>
      </c>
      <c r="C12" s="8">
        <v>1.45</v>
      </c>
      <c r="D12" s="8">
        <v>8</v>
      </c>
      <c r="E12" s="8">
        <v>15.02</v>
      </c>
      <c r="F12" s="8">
        <v>16.36</v>
      </c>
      <c r="G12" s="8">
        <v>19.5</v>
      </c>
      <c r="H12" s="8">
        <v>29.74</v>
      </c>
      <c r="I12" s="8">
        <v>37.41</v>
      </c>
      <c r="J12" s="8">
        <v>36.37</v>
      </c>
      <c r="K12" s="8">
        <v>44.85</v>
      </c>
      <c r="L12" s="8">
        <v>47.36</v>
      </c>
      <c r="M12" s="10">
        <f t="shared" si="0"/>
        <v>21.866666666666664</v>
      </c>
    </row>
    <row r="13" spans="1:13" ht="12.75">
      <c r="A13" t="s">
        <v>34</v>
      </c>
      <c r="B13" t="s">
        <v>38</v>
      </c>
      <c r="C13" s="8">
        <v>0.92</v>
      </c>
      <c r="D13" s="8">
        <v>7.71</v>
      </c>
      <c r="E13" s="8">
        <v>15.04</v>
      </c>
      <c r="F13" s="8">
        <v>16.29</v>
      </c>
      <c r="G13" s="8">
        <v>16.68</v>
      </c>
      <c r="H13" s="8">
        <v>28.14</v>
      </c>
      <c r="I13" s="8">
        <v>28.86</v>
      </c>
      <c r="J13" s="8">
        <v>34.62</v>
      </c>
      <c r="K13" s="8">
        <v>41.81</v>
      </c>
      <c r="L13" s="8">
        <v>44.47</v>
      </c>
      <c r="M13" s="10">
        <f t="shared" si="0"/>
        <v>20.37</v>
      </c>
    </row>
    <row r="14" spans="1:13" ht="12.75">
      <c r="A14" t="s">
        <v>35</v>
      </c>
      <c r="B14" t="s">
        <v>38</v>
      </c>
      <c r="C14" s="8">
        <v>0.92</v>
      </c>
      <c r="D14" s="8">
        <v>7.7</v>
      </c>
      <c r="E14" s="8">
        <v>15.03</v>
      </c>
      <c r="F14" s="8">
        <v>16.25</v>
      </c>
      <c r="G14" s="8">
        <v>18.09</v>
      </c>
      <c r="H14" s="8">
        <v>21.18</v>
      </c>
      <c r="I14" s="8">
        <v>31.95</v>
      </c>
      <c r="J14" s="8">
        <v>36.78</v>
      </c>
      <c r="K14" s="8">
        <v>40.89</v>
      </c>
      <c r="L14" s="8">
        <v>42.76</v>
      </c>
      <c r="M14" s="10">
        <f t="shared" si="0"/>
        <v>18.506666666666668</v>
      </c>
    </row>
    <row r="15" spans="1:13" ht="12.75">
      <c r="A15" t="s">
        <v>36</v>
      </c>
      <c r="B15" t="s">
        <v>38</v>
      </c>
      <c r="C15" s="8">
        <v>1.15</v>
      </c>
      <c r="D15" s="8">
        <v>7.87</v>
      </c>
      <c r="E15" s="8">
        <v>15</v>
      </c>
      <c r="F15" s="8">
        <v>16.24</v>
      </c>
      <c r="G15" s="8">
        <v>16.9</v>
      </c>
      <c r="H15" s="8">
        <v>26.83</v>
      </c>
      <c r="I15" s="8">
        <v>26.44</v>
      </c>
      <c r="J15" s="8">
        <v>32.24</v>
      </c>
      <c r="K15" s="8">
        <v>40.14</v>
      </c>
      <c r="L15" s="8">
        <v>42.93</v>
      </c>
      <c r="M15" s="10">
        <f t="shared" si="0"/>
        <v>19.99</v>
      </c>
    </row>
    <row r="16" spans="1:13" ht="12.75">
      <c r="A16" t="s">
        <v>37</v>
      </c>
      <c r="B16" t="s">
        <v>38</v>
      </c>
      <c r="C16" s="8">
        <v>1.07</v>
      </c>
      <c r="D16" s="8">
        <v>7.82</v>
      </c>
      <c r="E16" s="8">
        <v>15.1</v>
      </c>
      <c r="F16" s="8">
        <v>16.32</v>
      </c>
      <c r="G16" s="8">
        <v>18.83</v>
      </c>
      <c r="H16" s="8">
        <v>25.64</v>
      </c>
      <c r="I16" s="8">
        <v>31.14</v>
      </c>
      <c r="J16" s="8">
        <v>36.42</v>
      </c>
      <c r="K16" s="8">
        <v>41.48</v>
      </c>
      <c r="L16" s="8">
        <v>43.81</v>
      </c>
      <c r="M16" s="10">
        <f t="shared" si="0"/>
        <v>20.263333333333332</v>
      </c>
    </row>
    <row r="17" spans="1:13" s="4" customFormat="1" ht="12.75">
      <c r="A17" s="6" t="s">
        <v>39</v>
      </c>
      <c r="B17" s="6" t="s">
        <v>74</v>
      </c>
      <c r="C17" s="5">
        <f aca="true" t="shared" si="1" ref="C17:M17">dBavg(C4:C16)</f>
        <v>0.8470821277374911</v>
      </c>
      <c r="D17" s="5">
        <f t="shared" si="1"/>
        <v>7.67991113034852</v>
      </c>
      <c r="E17" s="5">
        <f t="shared" si="1"/>
        <v>15.136940943554219</v>
      </c>
      <c r="F17" s="5">
        <f t="shared" si="1"/>
        <v>16.367836130135498</v>
      </c>
      <c r="G17" s="5">
        <f t="shared" si="1"/>
        <v>18.039454665117567</v>
      </c>
      <c r="H17" s="5">
        <f t="shared" si="1"/>
        <v>26.587529813689986</v>
      </c>
      <c r="I17" s="5">
        <f t="shared" si="1"/>
        <v>32.667759376596145</v>
      </c>
      <c r="J17" s="5">
        <f t="shared" si="1"/>
        <v>35.57288460681567</v>
      </c>
      <c r="K17" s="5">
        <f t="shared" si="1"/>
        <v>41.81766744582211</v>
      </c>
      <c r="L17" s="5">
        <f t="shared" si="1"/>
        <v>44.212202840904084</v>
      </c>
      <c r="M17" s="5">
        <f t="shared" si="1"/>
        <v>20.133736460570507</v>
      </c>
    </row>
    <row r="18" spans="1:13" s="4" customFormat="1" ht="12.75">
      <c r="A18" s="6" t="s">
        <v>41</v>
      </c>
      <c r="B18" s="6" t="s">
        <v>74</v>
      </c>
      <c r="C18" s="5">
        <f>C17+20*LOG10(2/10)</f>
        <v>-13.132317958982885</v>
      </c>
      <c r="D18" s="5">
        <f aca="true" t="shared" si="2" ref="D18:M18">D17+20*LOG10(2/10)</f>
        <v>-6.299488956371855</v>
      </c>
      <c r="E18" s="5">
        <f t="shared" si="2"/>
        <v>1.157540856833844</v>
      </c>
      <c r="F18" s="5">
        <f t="shared" si="2"/>
        <v>2.3884360434151226</v>
      </c>
      <c r="G18" s="5">
        <f t="shared" si="2"/>
        <v>4.060054578397192</v>
      </c>
      <c r="H18" s="5">
        <f t="shared" si="2"/>
        <v>12.608129726969612</v>
      </c>
      <c r="I18" s="5">
        <f t="shared" si="2"/>
        <v>18.68835928987577</v>
      </c>
      <c r="J18" s="5">
        <f t="shared" si="2"/>
        <v>21.593484520095295</v>
      </c>
      <c r="K18" s="5">
        <f t="shared" si="2"/>
        <v>27.838267359101735</v>
      </c>
      <c r="L18" s="5">
        <f t="shared" si="2"/>
        <v>30.23280275418371</v>
      </c>
      <c r="M18" s="5">
        <f t="shared" si="2"/>
        <v>6.154336373850132</v>
      </c>
    </row>
    <row r="19" spans="1:13" ht="12.75">
      <c r="A19" s="18" t="s">
        <v>70</v>
      </c>
      <c r="C19" s="10">
        <f>C20+3</f>
        <v>-1.7923179589828848</v>
      </c>
      <c r="D19" s="10">
        <f aca="true" t="shared" si="3" ref="D19:M19">D20+3</f>
        <v>5.040511043628145</v>
      </c>
      <c r="E19" s="10">
        <f t="shared" si="3"/>
        <v>12.497540856833844</v>
      </c>
      <c r="F19" s="10">
        <f t="shared" si="3"/>
        <v>13.728436043415122</v>
      </c>
      <c r="G19" s="10">
        <f t="shared" si="3"/>
        <v>15.400054578397192</v>
      </c>
      <c r="H19" s="10">
        <f t="shared" si="3"/>
        <v>23.94812972696961</v>
      </c>
      <c r="I19" s="10">
        <f t="shared" si="3"/>
        <v>30.02835928987577</v>
      </c>
      <c r="J19" s="10">
        <f t="shared" si="3"/>
        <v>32.93348452009529</v>
      </c>
      <c r="K19" s="10">
        <f t="shared" si="3"/>
        <v>39.17826735910174</v>
      </c>
      <c r="L19" s="10">
        <f t="shared" si="3"/>
        <v>41.57280275418371</v>
      </c>
      <c r="M19" s="10">
        <f t="shared" si="3"/>
        <v>17.494336373850132</v>
      </c>
    </row>
    <row r="20" spans="1:13" ht="12.75">
      <c r="A20" s="16" t="s">
        <v>71</v>
      </c>
      <c r="C20" s="10">
        <f>C18+8.34</f>
        <v>-4.792317958982885</v>
      </c>
      <c r="D20" s="10">
        <f aca="true" t="shared" si="4" ref="D20:M20">D18+8.34</f>
        <v>2.040511043628145</v>
      </c>
      <c r="E20" s="10">
        <f t="shared" si="4"/>
        <v>9.497540856833844</v>
      </c>
      <c r="F20" s="10">
        <f t="shared" si="4"/>
        <v>10.728436043415122</v>
      </c>
      <c r="G20" s="10">
        <f t="shared" si="4"/>
        <v>12.400054578397192</v>
      </c>
      <c r="H20" s="10">
        <f t="shared" si="4"/>
        <v>20.94812972696961</v>
      </c>
      <c r="I20" s="10">
        <f t="shared" si="4"/>
        <v>27.02835928987577</v>
      </c>
      <c r="J20" s="10">
        <f t="shared" si="4"/>
        <v>29.933484520095295</v>
      </c>
      <c r="K20" s="10">
        <f t="shared" si="4"/>
        <v>36.17826735910174</v>
      </c>
      <c r="L20" s="10">
        <f t="shared" si="4"/>
        <v>38.57280275418371</v>
      </c>
      <c r="M20" s="10">
        <f t="shared" si="4"/>
        <v>14.494336373850132</v>
      </c>
    </row>
    <row r="22" spans="1:14" ht="12.75">
      <c r="A22" t="s">
        <v>24</v>
      </c>
      <c r="C22" s="10">
        <f aca="true" t="shared" si="5" ref="C22:C29">C4-C$17</f>
        <v>0.8029178722625088</v>
      </c>
      <c r="D22" s="10">
        <f aca="true" t="shared" si="6" ref="D22:M22">D4-D$17</f>
        <v>0.46008886965148044</v>
      </c>
      <c r="E22" s="10">
        <f t="shared" si="6"/>
        <v>-0.06694094355421853</v>
      </c>
      <c r="F22" s="10">
        <f t="shared" si="6"/>
        <v>0.022163869864503027</v>
      </c>
      <c r="G22" s="10">
        <f t="shared" si="6"/>
        <v>0.9305453348824315</v>
      </c>
      <c r="H22" s="10">
        <f t="shared" si="6"/>
        <v>-0.13752981368998718</v>
      </c>
      <c r="I22" s="10">
        <f t="shared" si="6"/>
        <v>-0.11775937659614755</v>
      </c>
      <c r="J22" s="10">
        <f t="shared" si="6"/>
        <v>0.7771153931843315</v>
      </c>
      <c r="K22" s="10">
        <f t="shared" si="6"/>
        <v>1.0123325541778883</v>
      </c>
      <c r="L22" s="10">
        <f t="shared" si="6"/>
        <v>1.1777971590959169</v>
      </c>
      <c r="M22" s="10">
        <f t="shared" si="6"/>
        <v>0.46959687276282835</v>
      </c>
      <c r="N22" s="10"/>
    </row>
    <row r="23" spans="1:13" ht="12.75">
      <c r="A23" t="s">
        <v>26</v>
      </c>
      <c r="C23" s="10">
        <f t="shared" si="5"/>
        <v>-0.6370821277374912</v>
      </c>
      <c r="D23" s="10">
        <f aca="true" t="shared" si="7" ref="D23:M23">D5-D$17</f>
        <v>-0.3399111303485203</v>
      </c>
      <c r="E23" s="10">
        <f t="shared" si="7"/>
        <v>0.11305905644578118</v>
      </c>
      <c r="F23" s="10">
        <f t="shared" si="7"/>
        <v>0.052163869864504164</v>
      </c>
      <c r="G23" s="10">
        <f t="shared" si="7"/>
        <v>-0.2794546651175658</v>
      </c>
      <c r="H23" s="10">
        <f t="shared" si="7"/>
        <v>-7.287529813689986</v>
      </c>
      <c r="I23" s="10">
        <f t="shared" si="7"/>
        <v>-5.807759376596145</v>
      </c>
      <c r="J23" s="10">
        <f t="shared" si="7"/>
        <v>-1.3928846068156702</v>
      </c>
      <c r="K23" s="10">
        <f t="shared" si="7"/>
        <v>-3.587667445822113</v>
      </c>
      <c r="L23" s="10">
        <f t="shared" si="7"/>
        <v>-3.792202840904082</v>
      </c>
      <c r="M23" s="10">
        <f t="shared" si="7"/>
        <v>-2.307069793903839</v>
      </c>
    </row>
    <row r="24" spans="1:13" ht="12.75">
      <c r="A24" t="s">
        <v>27</v>
      </c>
      <c r="C24" s="10">
        <f t="shared" si="5"/>
        <v>-1.9270821277374912</v>
      </c>
      <c r="D24" s="10">
        <f aca="true" t="shared" si="8" ref="D24:M24">D6-D$17</f>
        <v>-1.0099111303485202</v>
      </c>
      <c r="E24" s="10">
        <f t="shared" si="8"/>
        <v>0.25305905644578175</v>
      </c>
      <c r="F24" s="10">
        <f t="shared" si="8"/>
        <v>0.19216386986450118</v>
      </c>
      <c r="G24" s="10">
        <f t="shared" si="8"/>
        <v>1.3605453348824312</v>
      </c>
      <c r="H24" s="10">
        <f t="shared" si="8"/>
        <v>2.6324701863100124</v>
      </c>
      <c r="I24" s="10">
        <f t="shared" si="8"/>
        <v>5.072240623403857</v>
      </c>
      <c r="J24" s="10">
        <f t="shared" si="8"/>
        <v>1.2771153931843315</v>
      </c>
      <c r="K24" s="10">
        <f t="shared" si="8"/>
        <v>3.652332554177889</v>
      </c>
      <c r="L24" s="10">
        <f t="shared" si="8"/>
        <v>3.7877971590959163</v>
      </c>
      <c r="M24" s="10">
        <f t="shared" si="8"/>
        <v>1.592930206096156</v>
      </c>
    </row>
    <row r="25" spans="1:13" ht="12.75">
      <c r="A25" t="s">
        <v>28</v>
      </c>
      <c r="C25" s="10">
        <f t="shared" si="5"/>
        <v>-0.6170821277374912</v>
      </c>
      <c r="D25" s="10">
        <f aca="true" t="shared" si="9" ref="D25:M25">D7-D$17</f>
        <v>-0.28991113034852045</v>
      </c>
      <c r="E25" s="10">
        <f t="shared" si="9"/>
        <v>0.14305905644578054</v>
      </c>
      <c r="F25" s="10">
        <f t="shared" si="9"/>
        <v>0.13216386986450246</v>
      </c>
      <c r="G25" s="10">
        <f t="shared" si="9"/>
        <v>-1.309454665117567</v>
      </c>
      <c r="H25" s="10">
        <f t="shared" si="9"/>
        <v>0.9224701863100151</v>
      </c>
      <c r="I25" s="10">
        <f t="shared" si="9"/>
        <v>-3.487759376596145</v>
      </c>
      <c r="J25" s="10">
        <f t="shared" si="9"/>
        <v>-1.862884606815669</v>
      </c>
      <c r="K25" s="10">
        <f t="shared" si="9"/>
        <v>-2.287667445822109</v>
      </c>
      <c r="L25" s="10">
        <f t="shared" si="9"/>
        <v>-2.532202840904084</v>
      </c>
      <c r="M25" s="10">
        <f t="shared" si="9"/>
        <v>0.11293020609616278</v>
      </c>
    </row>
    <row r="26" spans="1:13" ht="12.75">
      <c r="A26" t="s">
        <v>29</v>
      </c>
      <c r="C26" s="10">
        <f t="shared" si="5"/>
        <v>0.4229178722625089</v>
      </c>
      <c r="D26" s="10">
        <f aca="true" t="shared" si="10" ref="D26:M26">D8-D$17</f>
        <v>0.2900888696514796</v>
      </c>
      <c r="E26" s="10">
        <f t="shared" si="10"/>
        <v>0.013059056445781536</v>
      </c>
      <c r="F26" s="10">
        <f t="shared" si="10"/>
        <v>0.052163869864504164</v>
      </c>
      <c r="G26" s="10">
        <f t="shared" si="10"/>
        <v>0.07054533488243209</v>
      </c>
      <c r="H26" s="10">
        <f t="shared" si="10"/>
        <v>-4.677529813689986</v>
      </c>
      <c r="I26" s="10">
        <f t="shared" si="10"/>
        <v>-0.6177593765961475</v>
      </c>
      <c r="J26" s="10">
        <f t="shared" si="10"/>
        <v>0.5971153931843318</v>
      </c>
      <c r="K26" s="10">
        <f t="shared" si="10"/>
        <v>-1.8376674458221132</v>
      </c>
      <c r="L26" s="10">
        <f t="shared" si="10"/>
        <v>-2.532202840904084</v>
      </c>
      <c r="M26" s="10">
        <f t="shared" si="10"/>
        <v>-1.3204031272371743</v>
      </c>
    </row>
    <row r="27" spans="1:13" ht="12.75">
      <c r="A27" t="s">
        <v>30</v>
      </c>
      <c r="C27" s="10">
        <f t="shared" si="5"/>
        <v>-1.057082127737491</v>
      </c>
      <c r="D27" s="10">
        <f aca="true" t="shared" si="11" ref="D27:M27">D9-D$17</f>
        <v>-0.5699111303485198</v>
      </c>
      <c r="E27" s="10">
        <f t="shared" si="11"/>
        <v>0.11305905644578118</v>
      </c>
      <c r="F27" s="10">
        <f t="shared" si="11"/>
        <v>-0.04783613013549726</v>
      </c>
      <c r="G27" s="10">
        <f t="shared" si="11"/>
        <v>-1.339454665117568</v>
      </c>
      <c r="H27" s="10">
        <f t="shared" si="11"/>
        <v>1.052470186310014</v>
      </c>
      <c r="I27" s="10">
        <f t="shared" si="11"/>
        <v>-1.867759376596144</v>
      </c>
      <c r="J27" s="10">
        <f t="shared" si="11"/>
        <v>0.5771153931843287</v>
      </c>
      <c r="K27" s="10">
        <f t="shared" si="11"/>
        <v>-1.0076674458221078</v>
      </c>
      <c r="L27" s="10">
        <f t="shared" si="11"/>
        <v>-1.3322028409040811</v>
      </c>
      <c r="M27" s="10">
        <f t="shared" si="11"/>
        <v>0.08626353942949194</v>
      </c>
    </row>
    <row r="28" spans="1:13" ht="12.75">
      <c r="A28" t="s">
        <v>31</v>
      </c>
      <c r="C28" s="10">
        <f t="shared" si="5"/>
        <v>0.25291787226250895</v>
      </c>
      <c r="D28" s="10">
        <f aca="true" t="shared" si="12" ref="D28:M28">D10-D$17</f>
        <v>0.1700888696514795</v>
      </c>
      <c r="E28" s="10">
        <f t="shared" si="12"/>
        <v>-0.026940943554219388</v>
      </c>
      <c r="F28" s="10">
        <f t="shared" si="12"/>
        <v>-0.037836130135499246</v>
      </c>
      <c r="G28" s="10">
        <f t="shared" si="12"/>
        <v>0.2405453348824338</v>
      </c>
      <c r="H28" s="10">
        <f t="shared" si="12"/>
        <v>-2.1775298136899863</v>
      </c>
      <c r="I28" s="10">
        <f t="shared" si="12"/>
        <v>-0.3177593765961433</v>
      </c>
      <c r="J28" s="10">
        <f t="shared" si="12"/>
        <v>1.3671153931843278</v>
      </c>
      <c r="K28" s="10">
        <f t="shared" si="12"/>
        <v>-0.2776674458221109</v>
      </c>
      <c r="L28" s="10">
        <f t="shared" si="12"/>
        <v>-0.32220284090408313</v>
      </c>
      <c r="M28" s="10">
        <f t="shared" si="12"/>
        <v>-0.4604031272371749</v>
      </c>
    </row>
    <row r="29" spans="1:13" ht="12.75">
      <c r="A29" t="s">
        <v>32</v>
      </c>
      <c r="C29" s="10">
        <f t="shared" si="5"/>
        <v>0.6829178722625089</v>
      </c>
      <c r="D29" s="10">
        <f aca="true" t="shared" si="13" ref="D29:M29">D11-D$17</f>
        <v>0.35008886965147923</v>
      </c>
      <c r="E29" s="10">
        <f t="shared" si="13"/>
        <v>-0.06694094355421853</v>
      </c>
      <c r="F29" s="10">
        <f t="shared" si="13"/>
        <v>0.0021638698645034538</v>
      </c>
      <c r="G29" s="10">
        <f t="shared" si="13"/>
        <v>-0.9894546651175666</v>
      </c>
      <c r="H29" s="10">
        <f t="shared" si="13"/>
        <v>-0.41752981368998476</v>
      </c>
      <c r="I29" s="10">
        <f t="shared" si="13"/>
        <v>-3.2977593765961437</v>
      </c>
      <c r="J29" s="10">
        <f t="shared" si="13"/>
        <v>-3.7528846068156696</v>
      </c>
      <c r="K29" s="10">
        <f t="shared" si="13"/>
        <v>-2.337667445822113</v>
      </c>
      <c r="L29" s="10">
        <f t="shared" si="13"/>
        <v>-2.2122028409040837</v>
      </c>
      <c r="M29" s="10">
        <f t="shared" si="13"/>
        <v>-0.27040312723717363</v>
      </c>
    </row>
    <row r="30" spans="1:13" ht="12.75">
      <c r="A30" t="s">
        <v>33</v>
      </c>
      <c r="C30" s="10">
        <f aca="true" t="shared" si="14" ref="C30:M30">C12-C$17</f>
        <v>0.6029178722625088</v>
      </c>
      <c r="D30" s="10">
        <f t="shared" si="14"/>
        <v>0.32008886965147987</v>
      </c>
      <c r="E30" s="10">
        <f t="shared" si="14"/>
        <v>-0.11694094355421925</v>
      </c>
      <c r="F30" s="10">
        <f t="shared" si="14"/>
        <v>-0.00783613013549811</v>
      </c>
      <c r="G30" s="10">
        <f t="shared" si="14"/>
        <v>1.4605453348824327</v>
      </c>
      <c r="H30" s="10">
        <f t="shared" si="14"/>
        <v>3.152470186310012</v>
      </c>
      <c r="I30" s="10">
        <f t="shared" si="14"/>
        <v>4.742240623403852</v>
      </c>
      <c r="J30" s="10">
        <f t="shared" si="14"/>
        <v>0.7971153931843276</v>
      </c>
      <c r="K30" s="10">
        <f t="shared" si="14"/>
        <v>3.0323325541778914</v>
      </c>
      <c r="L30" s="10">
        <f t="shared" si="14"/>
        <v>3.1477971590959157</v>
      </c>
      <c r="M30" s="10">
        <f t="shared" si="14"/>
        <v>1.7329302060961567</v>
      </c>
    </row>
    <row r="31" spans="1:13" ht="12.75">
      <c r="A31" t="s">
        <v>34</v>
      </c>
      <c r="C31" s="10">
        <f aca="true" t="shared" si="15" ref="C31:M31">C13-C$17</f>
        <v>0.0729178722625089</v>
      </c>
      <c r="D31" s="10">
        <f t="shared" si="15"/>
        <v>0.030088869651479833</v>
      </c>
      <c r="E31" s="10">
        <f t="shared" si="15"/>
        <v>-0.09694094355421967</v>
      </c>
      <c r="F31" s="10">
        <f t="shared" si="15"/>
        <v>-0.0778361301354984</v>
      </c>
      <c r="G31" s="10">
        <f t="shared" si="15"/>
        <v>-1.3594546651175676</v>
      </c>
      <c r="H31" s="10">
        <f t="shared" si="15"/>
        <v>1.552470186310014</v>
      </c>
      <c r="I31" s="10">
        <f t="shared" si="15"/>
        <v>-3.8077593765961453</v>
      </c>
      <c r="J31" s="10">
        <f t="shared" si="15"/>
        <v>-0.9528846068156724</v>
      </c>
      <c r="K31" s="10">
        <f t="shared" si="15"/>
        <v>-0.007667445822107766</v>
      </c>
      <c r="L31" s="10">
        <f t="shared" si="15"/>
        <v>0.25779715909591516</v>
      </c>
      <c r="M31" s="10">
        <f t="shared" si="15"/>
        <v>0.23626353942949407</v>
      </c>
    </row>
    <row r="32" spans="1:13" ht="12.75">
      <c r="A32" t="s">
        <v>35</v>
      </c>
      <c r="C32" s="10">
        <f>C14-C$17</f>
        <v>0.0729178722625089</v>
      </c>
      <c r="D32" s="10">
        <f aca="true" t="shared" si="16" ref="D32:M32">D14-D$17</f>
        <v>0.020088869651480046</v>
      </c>
      <c r="E32" s="10">
        <f t="shared" si="16"/>
        <v>-0.10694094355421946</v>
      </c>
      <c r="F32" s="10">
        <f t="shared" si="16"/>
        <v>-0.11783613013549754</v>
      </c>
      <c r="G32" s="10">
        <f t="shared" si="16"/>
        <v>0.05054533488243251</v>
      </c>
      <c r="H32" s="10">
        <f t="shared" si="16"/>
        <v>-5.407529813689987</v>
      </c>
      <c r="I32" s="10">
        <f t="shared" si="16"/>
        <v>-0.7177593765961454</v>
      </c>
      <c r="J32" s="10">
        <f t="shared" si="16"/>
        <v>1.2071153931843313</v>
      </c>
      <c r="K32" s="10">
        <f t="shared" si="16"/>
        <v>-0.9276674458221095</v>
      </c>
      <c r="L32" s="10">
        <f t="shared" si="16"/>
        <v>-1.4522028409040857</v>
      </c>
      <c r="M32" s="10">
        <f t="shared" si="16"/>
        <v>-1.6270697939038392</v>
      </c>
    </row>
    <row r="33" spans="1:13" ht="12.75">
      <c r="A33" t="s">
        <v>36</v>
      </c>
      <c r="C33" s="10">
        <f aca="true" t="shared" si="17" ref="C33:M33">C15-C$17</f>
        <v>0.30291787226250877</v>
      </c>
      <c r="D33" s="10">
        <f t="shared" si="17"/>
        <v>0.19008886965147997</v>
      </c>
      <c r="E33" s="10">
        <f t="shared" si="17"/>
        <v>-0.13694094355421882</v>
      </c>
      <c r="F33" s="10">
        <f t="shared" si="17"/>
        <v>-0.1278361301354991</v>
      </c>
      <c r="G33" s="10">
        <f t="shared" si="17"/>
        <v>-1.1394546651175688</v>
      </c>
      <c r="H33" s="10">
        <f t="shared" si="17"/>
        <v>0.24247018631001183</v>
      </c>
      <c r="I33" s="10">
        <f t="shared" si="17"/>
        <v>-6.227759376596143</v>
      </c>
      <c r="J33" s="10">
        <f t="shared" si="17"/>
        <v>-3.332884606815668</v>
      </c>
      <c r="K33" s="10">
        <f t="shared" si="17"/>
        <v>-1.6776674458221095</v>
      </c>
      <c r="L33" s="10">
        <f t="shared" si="17"/>
        <v>-1.282202840904084</v>
      </c>
      <c r="M33" s="10">
        <f t="shared" si="17"/>
        <v>-0.14373646057050848</v>
      </c>
    </row>
    <row r="34" spans="1:13" ht="12.75">
      <c r="A34" t="s">
        <v>37</v>
      </c>
      <c r="C34" s="10">
        <f aca="true" t="shared" si="18" ref="C34:M34">C16-C$17</f>
        <v>0.22291787226250892</v>
      </c>
      <c r="D34" s="10">
        <f t="shared" si="18"/>
        <v>0.14008886965148015</v>
      </c>
      <c r="E34" s="10">
        <f t="shared" si="18"/>
        <v>-0.036940943554219174</v>
      </c>
      <c r="F34" s="10">
        <f t="shared" si="18"/>
        <v>-0.04783613013549726</v>
      </c>
      <c r="G34" s="10">
        <f t="shared" si="18"/>
        <v>0.790545334882431</v>
      </c>
      <c r="H34" s="10">
        <f t="shared" si="18"/>
        <v>-0.9475298136899859</v>
      </c>
      <c r="I34" s="10">
        <f t="shared" si="18"/>
        <v>-1.5277593765961441</v>
      </c>
      <c r="J34" s="10">
        <f t="shared" si="18"/>
        <v>0.8471153931843318</v>
      </c>
      <c r="K34" s="10">
        <f t="shared" si="18"/>
        <v>-0.33766744582211317</v>
      </c>
      <c r="L34" s="10">
        <f t="shared" si="18"/>
        <v>-0.4022028409040814</v>
      </c>
      <c r="M34" s="10">
        <f t="shared" si="18"/>
        <v>0.12959687276282494</v>
      </c>
    </row>
    <row r="35" ht="12.75">
      <c r="M35" s="10"/>
    </row>
    <row r="36" ht="12.75">
      <c r="M36" s="10"/>
    </row>
    <row r="37" spans="1:13" ht="12.75">
      <c r="A37" s="1" t="s">
        <v>111</v>
      </c>
      <c r="M37" s="10"/>
    </row>
    <row r="38" spans="1:13" ht="12.75">
      <c r="A38" t="s">
        <v>24</v>
      </c>
      <c r="C38" s="10">
        <f aca="true" t="shared" si="19" ref="C38:C50">ABS(C22)</f>
        <v>0.8029178722625088</v>
      </c>
      <c r="D38" s="10">
        <f aca="true" t="shared" si="20" ref="D38:L38">ABS(D22)</f>
        <v>0.46008886965148044</v>
      </c>
      <c r="E38" s="10">
        <f t="shared" si="20"/>
        <v>0.06694094355421853</v>
      </c>
      <c r="F38" s="10">
        <f t="shared" si="20"/>
        <v>0.022163869864503027</v>
      </c>
      <c r="G38" s="10">
        <f t="shared" si="20"/>
        <v>0.9305453348824315</v>
      </c>
      <c r="H38" s="10">
        <f t="shared" si="20"/>
        <v>0.13752981368998718</v>
      </c>
      <c r="I38" s="10">
        <f t="shared" si="20"/>
        <v>0.11775937659614755</v>
      </c>
      <c r="J38" s="10">
        <f t="shared" si="20"/>
        <v>0.7771153931843315</v>
      </c>
      <c r="K38" s="10">
        <f t="shared" si="20"/>
        <v>1.0123325541778883</v>
      </c>
      <c r="L38" s="10">
        <f t="shared" si="20"/>
        <v>1.1777971590959169</v>
      </c>
      <c r="M38" s="10">
        <f>AVERAGE(C38:L38)</f>
        <v>0.5505191186959413</v>
      </c>
    </row>
    <row r="39" spans="1:13" ht="12.75">
      <c r="A39" t="s">
        <v>26</v>
      </c>
      <c r="C39" s="10">
        <f t="shared" si="19"/>
        <v>0.6370821277374912</v>
      </c>
      <c r="D39" s="10">
        <f aca="true" t="shared" si="21" ref="D39:L39">ABS(D23)</f>
        <v>0.3399111303485203</v>
      </c>
      <c r="E39" s="10">
        <f t="shared" si="21"/>
        <v>0.11305905644578118</v>
      </c>
      <c r="F39" s="10">
        <f t="shared" si="21"/>
        <v>0.052163869864504164</v>
      </c>
      <c r="G39" s="10">
        <f t="shared" si="21"/>
        <v>0.2794546651175658</v>
      </c>
      <c r="H39" s="10">
        <f t="shared" si="21"/>
        <v>7.287529813689986</v>
      </c>
      <c r="I39" s="10">
        <f t="shared" si="21"/>
        <v>5.807759376596145</v>
      </c>
      <c r="J39" s="10">
        <f t="shared" si="21"/>
        <v>1.3928846068156702</v>
      </c>
      <c r="K39" s="10">
        <f t="shared" si="21"/>
        <v>3.587667445822113</v>
      </c>
      <c r="L39" s="10">
        <f t="shared" si="21"/>
        <v>3.792202840904082</v>
      </c>
      <c r="M39" s="10">
        <f aca="true" t="shared" si="22" ref="M39:M50">AVERAGE(C39:L39)</f>
        <v>2.328971493334186</v>
      </c>
    </row>
    <row r="40" spans="1:13" ht="12.75">
      <c r="A40" t="s">
        <v>27</v>
      </c>
      <c r="C40" s="10">
        <f t="shared" si="19"/>
        <v>1.9270821277374912</v>
      </c>
      <c r="D40" s="10">
        <f aca="true" t="shared" si="23" ref="D40:L40">ABS(D24)</f>
        <v>1.0099111303485202</v>
      </c>
      <c r="E40" s="10">
        <f t="shared" si="23"/>
        <v>0.25305905644578175</v>
      </c>
      <c r="F40" s="10">
        <f t="shared" si="23"/>
        <v>0.19216386986450118</v>
      </c>
      <c r="G40" s="10">
        <f t="shared" si="23"/>
        <v>1.3605453348824312</v>
      </c>
      <c r="H40" s="10">
        <f t="shared" si="23"/>
        <v>2.6324701863100124</v>
      </c>
      <c r="I40" s="10">
        <f t="shared" si="23"/>
        <v>5.072240623403857</v>
      </c>
      <c r="J40" s="10">
        <f t="shared" si="23"/>
        <v>1.2771153931843315</v>
      </c>
      <c r="K40" s="10">
        <f t="shared" si="23"/>
        <v>3.652332554177889</v>
      </c>
      <c r="L40" s="10">
        <f t="shared" si="23"/>
        <v>3.7877971590959163</v>
      </c>
      <c r="M40" s="10">
        <f t="shared" si="22"/>
        <v>2.1164717435450733</v>
      </c>
    </row>
    <row r="41" spans="1:13" ht="12.75">
      <c r="A41" t="s">
        <v>28</v>
      </c>
      <c r="C41" s="10">
        <f t="shared" si="19"/>
        <v>0.6170821277374912</v>
      </c>
      <c r="D41" s="10">
        <f aca="true" t="shared" si="24" ref="D41:L41">ABS(D25)</f>
        <v>0.28991113034852045</v>
      </c>
      <c r="E41" s="10">
        <f t="shared" si="24"/>
        <v>0.14305905644578054</v>
      </c>
      <c r="F41" s="10">
        <f t="shared" si="24"/>
        <v>0.13216386986450246</v>
      </c>
      <c r="G41" s="10">
        <f t="shared" si="24"/>
        <v>1.309454665117567</v>
      </c>
      <c r="H41" s="10">
        <f t="shared" si="24"/>
        <v>0.9224701863100151</v>
      </c>
      <c r="I41" s="10">
        <f t="shared" si="24"/>
        <v>3.487759376596145</v>
      </c>
      <c r="J41" s="10">
        <f t="shared" si="24"/>
        <v>1.862884606815669</v>
      </c>
      <c r="K41" s="10">
        <f t="shared" si="24"/>
        <v>2.287667445822109</v>
      </c>
      <c r="L41" s="10">
        <f t="shared" si="24"/>
        <v>2.532202840904084</v>
      </c>
      <c r="M41" s="10">
        <f t="shared" si="22"/>
        <v>1.3584655305961884</v>
      </c>
    </row>
    <row r="42" spans="1:13" ht="12.75">
      <c r="A42" t="s">
        <v>29</v>
      </c>
      <c r="C42" s="10">
        <f t="shared" si="19"/>
        <v>0.4229178722625089</v>
      </c>
      <c r="D42" s="10">
        <f aca="true" t="shared" si="25" ref="D42:L42">ABS(D26)</f>
        <v>0.2900888696514796</v>
      </c>
      <c r="E42" s="10">
        <f t="shared" si="25"/>
        <v>0.013059056445781536</v>
      </c>
      <c r="F42" s="10">
        <f t="shared" si="25"/>
        <v>0.052163869864504164</v>
      </c>
      <c r="G42" s="10">
        <f t="shared" si="25"/>
        <v>0.07054533488243209</v>
      </c>
      <c r="H42" s="10">
        <f t="shared" si="25"/>
        <v>4.677529813689986</v>
      </c>
      <c r="I42" s="10">
        <f t="shared" si="25"/>
        <v>0.6177593765961475</v>
      </c>
      <c r="J42" s="10">
        <f t="shared" si="25"/>
        <v>0.5971153931843318</v>
      </c>
      <c r="K42" s="10">
        <f t="shared" si="25"/>
        <v>1.8376674458221132</v>
      </c>
      <c r="L42" s="10">
        <f t="shared" si="25"/>
        <v>2.532202840904084</v>
      </c>
      <c r="M42" s="10">
        <f t="shared" si="22"/>
        <v>1.111104987330337</v>
      </c>
    </row>
    <row r="43" spans="1:13" ht="12.75">
      <c r="A43" t="s">
        <v>30</v>
      </c>
      <c r="C43" s="10">
        <f t="shared" si="19"/>
        <v>1.057082127737491</v>
      </c>
      <c r="D43" s="10">
        <f aca="true" t="shared" si="26" ref="D43:L43">ABS(D27)</f>
        <v>0.5699111303485198</v>
      </c>
      <c r="E43" s="10">
        <f t="shared" si="26"/>
        <v>0.11305905644578118</v>
      </c>
      <c r="F43" s="10">
        <f t="shared" si="26"/>
        <v>0.04783613013549726</v>
      </c>
      <c r="G43" s="10">
        <f t="shared" si="26"/>
        <v>1.339454665117568</v>
      </c>
      <c r="H43" s="10">
        <f t="shared" si="26"/>
        <v>1.052470186310014</v>
      </c>
      <c r="I43" s="10">
        <f t="shared" si="26"/>
        <v>1.867759376596144</v>
      </c>
      <c r="J43" s="10">
        <f t="shared" si="26"/>
        <v>0.5771153931843287</v>
      </c>
      <c r="K43" s="10">
        <f t="shared" si="26"/>
        <v>1.0076674458221078</v>
      </c>
      <c r="L43" s="10">
        <f t="shared" si="26"/>
        <v>1.3322028409040811</v>
      </c>
      <c r="M43" s="10">
        <f t="shared" si="22"/>
        <v>0.8964558352601533</v>
      </c>
    </row>
    <row r="44" spans="1:13" ht="12.75">
      <c r="A44" t="s">
        <v>31</v>
      </c>
      <c r="C44" s="10">
        <f t="shared" si="19"/>
        <v>0.25291787226250895</v>
      </c>
      <c r="D44" s="10">
        <f aca="true" t="shared" si="27" ref="D44:L44">ABS(D28)</f>
        <v>0.1700888696514795</v>
      </c>
      <c r="E44" s="10">
        <f t="shared" si="27"/>
        <v>0.026940943554219388</v>
      </c>
      <c r="F44" s="10">
        <f t="shared" si="27"/>
        <v>0.037836130135499246</v>
      </c>
      <c r="G44" s="10">
        <f t="shared" si="27"/>
        <v>0.2405453348824338</v>
      </c>
      <c r="H44" s="10">
        <f t="shared" si="27"/>
        <v>2.1775298136899863</v>
      </c>
      <c r="I44" s="10">
        <f t="shared" si="27"/>
        <v>0.3177593765961433</v>
      </c>
      <c r="J44" s="10">
        <f t="shared" si="27"/>
        <v>1.3671153931843278</v>
      </c>
      <c r="K44" s="10">
        <f t="shared" si="27"/>
        <v>0.2776674458221109</v>
      </c>
      <c r="L44" s="10">
        <f t="shared" si="27"/>
        <v>0.32220284090408313</v>
      </c>
      <c r="M44" s="10">
        <f t="shared" si="22"/>
        <v>0.5190604020682793</v>
      </c>
    </row>
    <row r="45" spans="1:13" ht="12.75">
      <c r="A45" t="s">
        <v>32</v>
      </c>
      <c r="C45" s="10">
        <f t="shared" si="19"/>
        <v>0.6829178722625089</v>
      </c>
      <c r="D45" s="10">
        <f aca="true" t="shared" si="28" ref="D45:L45">ABS(D29)</f>
        <v>0.35008886965147923</v>
      </c>
      <c r="E45" s="10">
        <f t="shared" si="28"/>
        <v>0.06694094355421853</v>
      </c>
      <c r="F45" s="10">
        <f t="shared" si="28"/>
        <v>0.0021638698645034538</v>
      </c>
      <c r="G45" s="10">
        <f t="shared" si="28"/>
        <v>0.9894546651175666</v>
      </c>
      <c r="H45" s="10">
        <f t="shared" si="28"/>
        <v>0.41752981368998476</v>
      </c>
      <c r="I45" s="10">
        <f t="shared" si="28"/>
        <v>3.2977593765961437</v>
      </c>
      <c r="J45" s="10">
        <f t="shared" si="28"/>
        <v>3.7528846068156696</v>
      </c>
      <c r="K45" s="10">
        <f t="shared" si="28"/>
        <v>2.337667445822113</v>
      </c>
      <c r="L45" s="10">
        <f t="shared" si="28"/>
        <v>2.2122028409040837</v>
      </c>
      <c r="M45" s="10">
        <f t="shared" si="22"/>
        <v>1.4109610304278273</v>
      </c>
    </row>
    <row r="46" spans="1:13" ht="12.75">
      <c r="A46" t="s">
        <v>33</v>
      </c>
      <c r="C46" s="10">
        <f t="shared" si="19"/>
        <v>0.6029178722625088</v>
      </c>
      <c r="D46" s="10">
        <f aca="true" t="shared" si="29" ref="D46:L46">ABS(D30)</f>
        <v>0.32008886965147987</v>
      </c>
      <c r="E46" s="10">
        <f t="shared" si="29"/>
        <v>0.11694094355421925</v>
      </c>
      <c r="F46" s="10">
        <f t="shared" si="29"/>
        <v>0.00783613013549811</v>
      </c>
      <c r="G46" s="10">
        <f t="shared" si="29"/>
        <v>1.4605453348824327</v>
      </c>
      <c r="H46" s="10">
        <f t="shared" si="29"/>
        <v>3.152470186310012</v>
      </c>
      <c r="I46" s="10">
        <f t="shared" si="29"/>
        <v>4.742240623403852</v>
      </c>
      <c r="J46" s="10">
        <f t="shared" si="29"/>
        <v>0.7971153931843276</v>
      </c>
      <c r="K46" s="10">
        <f t="shared" si="29"/>
        <v>3.0323325541778914</v>
      </c>
      <c r="L46" s="10">
        <f t="shared" si="29"/>
        <v>3.1477971590959157</v>
      </c>
      <c r="M46" s="10">
        <f t="shared" si="22"/>
        <v>1.7380285066658139</v>
      </c>
    </row>
    <row r="47" spans="1:13" ht="12.75">
      <c r="A47" t="s">
        <v>34</v>
      </c>
      <c r="C47" s="10">
        <f t="shared" si="19"/>
        <v>0.0729178722625089</v>
      </c>
      <c r="D47" s="10">
        <f aca="true" t="shared" si="30" ref="D47:L47">ABS(D31)</f>
        <v>0.030088869651479833</v>
      </c>
      <c r="E47" s="10">
        <f t="shared" si="30"/>
        <v>0.09694094355421967</v>
      </c>
      <c r="F47" s="10">
        <f t="shared" si="30"/>
        <v>0.0778361301354984</v>
      </c>
      <c r="G47" s="10">
        <f t="shared" si="30"/>
        <v>1.3594546651175676</v>
      </c>
      <c r="H47" s="10">
        <f t="shared" si="30"/>
        <v>1.552470186310014</v>
      </c>
      <c r="I47" s="10">
        <f t="shared" si="30"/>
        <v>3.8077593765961453</v>
      </c>
      <c r="J47" s="10">
        <f t="shared" si="30"/>
        <v>0.9528846068156724</v>
      </c>
      <c r="K47" s="10">
        <f t="shared" si="30"/>
        <v>0.007667445822107766</v>
      </c>
      <c r="L47" s="10">
        <f t="shared" si="30"/>
        <v>0.25779715909591516</v>
      </c>
      <c r="M47" s="10">
        <f t="shared" si="22"/>
        <v>0.8215817255361129</v>
      </c>
    </row>
    <row r="48" spans="1:13" ht="12.75">
      <c r="A48" t="s">
        <v>35</v>
      </c>
      <c r="C48" s="10">
        <f t="shared" si="19"/>
        <v>0.0729178722625089</v>
      </c>
      <c r="D48" s="10">
        <f aca="true" t="shared" si="31" ref="D48:L48">ABS(D32)</f>
        <v>0.020088869651480046</v>
      </c>
      <c r="E48" s="10">
        <f t="shared" si="31"/>
        <v>0.10694094355421946</v>
      </c>
      <c r="F48" s="10">
        <f t="shared" si="31"/>
        <v>0.11783613013549754</v>
      </c>
      <c r="G48" s="10">
        <f t="shared" si="31"/>
        <v>0.05054533488243251</v>
      </c>
      <c r="H48" s="10">
        <f t="shared" si="31"/>
        <v>5.407529813689987</v>
      </c>
      <c r="I48" s="10">
        <f t="shared" si="31"/>
        <v>0.7177593765961454</v>
      </c>
      <c r="J48" s="10">
        <f t="shared" si="31"/>
        <v>1.2071153931843313</v>
      </c>
      <c r="K48" s="10">
        <f t="shared" si="31"/>
        <v>0.9276674458221095</v>
      </c>
      <c r="L48" s="10">
        <f t="shared" si="31"/>
        <v>1.4522028409040857</v>
      </c>
      <c r="M48" s="10">
        <f t="shared" si="22"/>
        <v>1.0080604020682797</v>
      </c>
    </row>
    <row r="49" spans="1:13" ht="12.75">
      <c r="A49" t="s">
        <v>36</v>
      </c>
      <c r="C49" s="10">
        <f t="shared" si="19"/>
        <v>0.30291787226250877</v>
      </c>
      <c r="D49" s="10">
        <f aca="true" t="shared" si="32" ref="D49:L49">ABS(D33)</f>
        <v>0.19008886965147997</v>
      </c>
      <c r="E49" s="10">
        <f t="shared" si="32"/>
        <v>0.13694094355421882</v>
      </c>
      <c r="F49" s="10">
        <f t="shared" si="32"/>
        <v>0.1278361301354991</v>
      </c>
      <c r="G49" s="10">
        <f t="shared" si="32"/>
        <v>1.1394546651175688</v>
      </c>
      <c r="H49" s="10">
        <f t="shared" si="32"/>
        <v>0.24247018631001183</v>
      </c>
      <c r="I49" s="10">
        <f t="shared" si="32"/>
        <v>6.227759376596143</v>
      </c>
      <c r="J49" s="10">
        <f t="shared" si="32"/>
        <v>3.332884606815668</v>
      </c>
      <c r="K49" s="10">
        <f t="shared" si="32"/>
        <v>1.6776674458221095</v>
      </c>
      <c r="L49" s="10">
        <f t="shared" si="32"/>
        <v>1.282202840904084</v>
      </c>
      <c r="M49" s="10">
        <f t="shared" si="22"/>
        <v>1.4660222937169292</v>
      </c>
    </row>
    <row r="50" spans="1:13" ht="12.75">
      <c r="A50" t="s">
        <v>37</v>
      </c>
      <c r="C50" s="10">
        <f t="shared" si="19"/>
        <v>0.22291787226250892</v>
      </c>
      <c r="D50" s="10">
        <f aca="true" t="shared" si="33" ref="D50:L50">ABS(D34)</f>
        <v>0.14008886965148015</v>
      </c>
      <c r="E50" s="10">
        <f t="shared" si="33"/>
        <v>0.036940943554219174</v>
      </c>
      <c r="F50" s="10">
        <f t="shared" si="33"/>
        <v>0.04783613013549726</v>
      </c>
      <c r="G50" s="10">
        <f t="shared" si="33"/>
        <v>0.790545334882431</v>
      </c>
      <c r="H50" s="10">
        <f t="shared" si="33"/>
        <v>0.9475298136899859</v>
      </c>
      <c r="I50" s="10">
        <f t="shared" si="33"/>
        <v>1.5277593765961441</v>
      </c>
      <c r="J50" s="10">
        <f t="shared" si="33"/>
        <v>0.8471153931843318</v>
      </c>
      <c r="K50" s="10">
        <f t="shared" si="33"/>
        <v>0.33766744582211317</v>
      </c>
      <c r="L50" s="10">
        <f t="shared" si="33"/>
        <v>0.4022028409040814</v>
      </c>
      <c r="M50" s="10">
        <f t="shared" si="22"/>
        <v>0.5300604020682793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4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2.421875" style="0" customWidth="1"/>
  </cols>
  <sheetData>
    <row r="1" ht="12.75">
      <c r="A1" t="s">
        <v>42</v>
      </c>
    </row>
    <row r="2" ht="12.75">
      <c r="A2" t="s">
        <v>0</v>
      </c>
    </row>
    <row r="3" ht="12.75">
      <c r="A3" t="s">
        <v>1</v>
      </c>
    </row>
    <row r="4" spans="1:13" ht="11.25" customHeight="1">
      <c r="A4" t="s">
        <v>2</v>
      </c>
      <c r="B4">
        <v>31.5</v>
      </c>
      <c r="C4">
        <v>63</v>
      </c>
      <c r="D4">
        <v>125</v>
      </c>
      <c r="E4">
        <v>250</v>
      </c>
      <c r="F4">
        <v>500</v>
      </c>
      <c r="G4">
        <v>1000</v>
      </c>
      <c r="H4">
        <v>2000</v>
      </c>
      <c r="I4">
        <v>4000</v>
      </c>
      <c r="J4">
        <v>8000</v>
      </c>
      <c r="K4">
        <v>16000</v>
      </c>
      <c r="L4" t="s">
        <v>3</v>
      </c>
      <c r="M4" t="s">
        <v>4</v>
      </c>
    </row>
    <row r="5" spans="1:13" ht="11.25" customHeight="1">
      <c r="A5" t="s">
        <v>5</v>
      </c>
      <c r="B5">
        <v>12.13</v>
      </c>
      <c r="C5">
        <v>19.44</v>
      </c>
      <c r="D5">
        <v>18.98</v>
      </c>
      <c r="E5">
        <v>22.91</v>
      </c>
      <c r="F5">
        <v>25.24</v>
      </c>
      <c r="G5">
        <v>25.91</v>
      </c>
      <c r="H5">
        <v>35.96</v>
      </c>
      <c r="I5">
        <v>37.19</v>
      </c>
      <c r="J5">
        <v>40.47</v>
      </c>
      <c r="K5">
        <v>50.11</v>
      </c>
      <c r="L5">
        <v>46.27</v>
      </c>
      <c r="M5">
        <v>48.02</v>
      </c>
    </row>
    <row r="6" spans="1:13" ht="11.25" customHeight="1">
      <c r="A6" t="s">
        <v>6</v>
      </c>
      <c r="B6">
        <v>-29.59</v>
      </c>
      <c r="C6">
        <v>-24.8</v>
      </c>
      <c r="D6">
        <v>-35.97</v>
      </c>
      <c r="E6">
        <v>-37.17</v>
      </c>
      <c r="F6">
        <v>-26.02</v>
      </c>
      <c r="G6">
        <v>-38.68</v>
      </c>
      <c r="H6">
        <v>-37.1</v>
      </c>
      <c r="I6">
        <v>-37</v>
      </c>
      <c r="J6">
        <v>-33.33</v>
      </c>
      <c r="K6">
        <v>-22.69</v>
      </c>
      <c r="L6">
        <v>-22.81</v>
      </c>
      <c r="M6">
        <v>-17.7</v>
      </c>
    </row>
    <row r="7" spans="1:13" ht="11.25" customHeight="1">
      <c r="A7" t="s">
        <v>7</v>
      </c>
      <c r="B7">
        <v>-56.87</v>
      </c>
      <c r="C7">
        <v>-49.56</v>
      </c>
      <c r="D7">
        <v>-50.02</v>
      </c>
      <c r="E7">
        <v>-46.09</v>
      </c>
      <c r="F7">
        <v>-43.76</v>
      </c>
      <c r="G7">
        <v>-43.09</v>
      </c>
      <c r="H7">
        <v>-33.04</v>
      </c>
      <c r="I7">
        <v>-31.81</v>
      </c>
      <c r="J7">
        <v>-28.53</v>
      </c>
      <c r="K7">
        <v>-18.89</v>
      </c>
      <c r="L7">
        <v>-30.73</v>
      </c>
      <c r="M7">
        <v>-28.98</v>
      </c>
    </row>
    <row r="8" spans="1:13" ht="11.25" customHeight="1">
      <c r="A8" t="s">
        <v>8</v>
      </c>
      <c r="B8">
        <v>7.7</v>
      </c>
      <c r="C8">
        <v>10.53</v>
      </c>
      <c r="D8">
        <v>11.66</v>
      </c>
      <c r="E8">
        <v>11.96</v>
      </c>
      <c r="F8">
        <v>12.7</v>
      </c>
      <c r="G8">
        <v>11.83</v>
      </c>
      <c r="H8">
        <v>15.51</v>
      </c>
      <c r="I8">
        <v>13.18</v>
      </c>
      <c r="J8">
        <v>19.81</v>
      </c>
      <c r="K8">
        <v>27.88</v>
      </c>
      <c r="L8">
        <v>18.09</v>
      </c>
      <c r="M8">
        <v>19.92</v>
      </c>
    </row>
    <row r="9" spans="1:13" ht="11.25" customHeight="1">
      <c r="A9" t="s">
        <v>9</v>
      </c>
      <c r="B9">
        <v>13.33</v>
      </c>
      <c r="C9">
        <v>11.72</v>
      </c>
      <c r="D9">
        <v>13.68</v>
      </c>
      <c r="E9">
        <v>12.56</v>
      </c>
      <c r="F9">
        <v>13.52</v>
      </c>
      <c r="G9">
        <v>12.6</v>
      </c>
      <c r="H9">
        <v>17</v>
      </c>
      <c r="I9">
        <v>14.78</v>
      </c>
      <c r="J9">
        <v>22.86</v>
      </c>
      <c r="K9">
        <v>33.59</v>
      </c>
      <c r="L9">
        <v>19.92</v>
      </c>
      <c r="M9">
        <v>21.94</v>
      </c>
    </row>
    <row r="10" spans="1:13" ht="11.25" customHeight="1">
      <c r="A10" t="s">
        <v>10</v>
      </c>
      <c r="B10">
        <v>85.49</v>
      </c>
      <c r="C10">
        <v>91.86</v>
      </c>
      <c r="D10">
        <v>93.61</v>
      </c>
      <c r="E10">
        <v>94.01</v>
      </c>
      <c r="F10">
        <v>94.9</v>
      </c>
      <c r="G10">
        <v>93.85</v>
      </c>
      <c r="H10">
        <v>97.27</v>
      </c>
      <c r="I10">
        <v>95.41</v>
      </c>
      <c r="J10">
        <v>98.97</v>
      </c>
      <c r="K10">
        <v>99.84</v>
      </c>
      <c r="L10">
        <v>98.47</v>
      </c>
      <c r="M10">
        <v>98.99</v>
      </c>
    </row>
    <row r="11" spans="1:13" ht="11.25" customHeight="1">
      <c r="A11" t="s">
        <v>11</v>
      </c>
      <c r="B11">
        <v>86.46</v>
      </c>
      <c r="C11">
        <v>48.82</v>
      </c>
      <c r="D11">
        <v>32.64</v>
      </c>
      <c r="E11">
        <v>21.93</v>
      </c>
      <c r="F11">
        <v>16.66</v>
      </c>
      <c r="G11">
        <v>16.7</v>
      </c>
      <c r="H11">
        <v>7.62</v>
      </c>
      <c r="I11">
        <v>10.86</v>
      </c>
      <c r="J11">
        <v>4.3</v>
      </c>
      <c r="K11">
        <v>2.45</v>
      </c>
      <c r="L11">
        <v>4.95</v>
      </c>
      <c r="M11">
        <v>4.07</v>
      </c>
    </row>
    <row r="12" spans="1:13" ht="11.25" customHeight="1">
      <c r="A12" t="s">
        <v>12</v>
      </c>
      <c r="B12">
        <v>0.43</v>
      </c>
      <c r="C12">
        <v>0.27</v>
      </c>
      <c r="D12">
        <v>0.14</v>
      </c>
      <c r="E12">
        <v>0.1</v>
      </c>
      <c r="F12">
        <v>0.09</v>
      </c>
      <c r="G12">
        <v>0.1</v>
      </c>
      <c r="H12" t="s">
        <v>16</v>
      </c>
      <c r="I12">
        <v>0.12</v>
      </c>
      <c r="J12" t="s">
        <v>16</v>
      </c>
      <c r="K12" t="s">
        <v>16</v>
      </c>
      <c r="L12" t="s">
        <v>16</v>
      </c>
      <c r="M12" t="s">
        <v>16</v>
      </c>
    </row>
    <row r="13" spans="1:13" ht="12.75">
      <c r="A13" t="s">
        <v>13</v>
      </c>
      <c r="B13" t="s">
        <v>16</v>
      </c>
      <c r="C13" t="s">
        <v>16</v>
      </c>
      <c r="D13">
        <v>3.05</v>
      </c>
      <c r="E13">
        <v>2.22</v>
      </c>
      <c r="F13">
        <v>2.27</v>
      </c>
      <c r="G13">
        <v>2.06</v>
      </c>
      <c r="H13">
        <v>1.6</v>
      </c>
      <c r="I13">
        <v>1.02</v>
      </c>
      <c r="J13">
        <v>0.4</v>
      </c>
      <c r="K13">
        <v>0.12</v>
      </c>
      <c r="L13">
        <v>0.79</v>
      </c>
      <c r="M13" t="s">
        <v>16</v>
      </c>
    </row>
    <row r="14" spans="1:13" ht="11.25" customHeight="1">
      <c r="A14" t="s">
        <v>14</v>
      </c>
      <c r="B14" t="s">
        <v>16</v>
      </c>
      <c r="C14" t="s">
        <v>16</v>
      </c>
      <c r="D14">
        <v>0.92</v>
      </c>
      <c r="E14">
        <v>0.96</v>
      </c>
      <c r="F14">
        <v>0.96</v>
      </c>
      <c r="G14">
        <v>0.98</v>
      </c>
      <c r="H14">
        <v>0.94</v>
      </c>
      <c r="I14">
        <v>0.98</v>
      </c>
      <c r="J14">
        <v>0.89</v>
      </c>
      <c r="K14">
        <v>0.9</v>
      </c>
      <c r="L14">
        <v>0.87</v>
      </c>
      <c r="M14" t="s">
        <v>16</v>
      </c>
    </row>
    <row r="15" spans="1:13" ht="11.25" customHeight="1">
      <c r="A15" t="s">
        <v>15</v>
      </c>
      <c r="B15">
        <v>2.43</v>
      </c>
      <c r="C15">
        <v>2.04</v>
      </c>
      <c r="D15">
        <v>2.63</v>
      </c>
      <c r="E15">
        <v>2.46</v>
      </c>
      <c r="F15">
        <v>2.52</v>
      </c>
      <c r="G15">
        <v>2.43</v>
      </c>
      <c r="H15">
        <v>1.98</v>
      </c>
      <c r="I15">
        <v>1.21</v>
      </c>
      <c r="J15">
        <v>0.55</v>
      </c>
      <c r="K15">
        <v>0.22</v>
      </c>
      <c r="L15">
        <v>1.35</v>
      </c>
      <c r="M15">
        <v>1.27</v>
      </c>
    </row>
    <row r="16" spans="1:13" ht="12.75">
      <c r="A16" t="s">
        <v>17</v>
      </c>
      <c r="B16">
        <v>0.96</v>
      </c>
      <c r="C16">
        <v>0.94</v>
      </c>
      <c r="D16">
        <v>0.98</v>
      </c>
      <c r="E16">
        <v>0.99</v>
      </c>
      <c r="F16">
        <v>0.99</v>
      </c>
      <c r="G16">
        <v>0.99</v>
      </c>
      <c r="H16">
        <v>0.98</v>
      </c>
      <c r="I16">
        <v>0.99</v>
      </c>
      <c r="J16">
        <v>0.95</v>
      </c>
      <c r="K16">
        <v>0.92</v>
      </c>
      <c r="L16">
        <v>0.94</v>
      </c>
      <c r="M16">
        <v>0.91</v>
      </c>
    </row>
    <row r="17" spans="1:13" ht="12.75">
      <c r="A17" t="s">
        <v>18</v>
      </c>
      <c r="B17" t="s">
        <v>16</v>
      </c>
      <c r="C17">
        <v>0.55</v>
      </c>
      <c r="D17">
        <v>0.75</v>
      </c>
      <c r="E17" t="s">
        <v>16</v>
      </c>
      <c r="F17" t="s">
        <v>16</v>
      </c>
      <c r="G17" t="s">
        <v>16</v>
      </c>
      <c r="H17" t="s">
        <v>16</v>
      </c>
      <c r="I17">
        <v>0.64</v>
      </c>
      <c r="J17">
        <v>0.12</v>
      </c>
      <c r="K17">
        <v>0.09</v>
      </c>
      <c r="L17">
        <v>0.12</v>
      </c>
      <c r="M17">
        <v>0.1</v>
      </c>
    </row>
    <row r="18" spans="1:13" ht="12.75">
      <c r="A18" t="s">
        <v>19</v>
      </c>
      <c r="B18" t="s">
        <v>16</v>
      </c>
      <c r="C18">
        <v>0.93</v>
      </c>
      <c r="D18">
        <v>0.89</v>
      </c>
      <c r="E18" t="s">
        <v>16</v>
      </c>
      <c r="F18" t="s">
        <v>16</v>
      </c>
      <c r="G18" t="s">
        <v>16</v>
      </c>
      <c r="H18" t="s">
        <v>16</v>
      </c>
      <c r="I18">
        <v>0.87</v>
      </c>
      <c r="J18">
        <v>0.96</v>
      </c>
      <c r="K18">
        <v>0.9</v>
      </c>
      <c r="L18">
        <v>0.97</v>
      </c>
      <c r="M18">
        <v>0.96</v>
      </c>
    </row>
    <row r="19" spans="1:13" ht="12.75">
      <c r="A19" t="s">
        <v>20</v>
      </c>
      <c r="B19">
        <v>0.02</v>
      </c>
      <c r="C19">
        <v>0.01</v>
      </c>
      <c r="D19">
        <v>0.01</v>
      </c>
      <c r="E19">
        <v>0</v>
      </c>
      <c r="F19">
        <v>0.01</v>
      </c>
      <c r="G19">
        <v>0.01</v>
      </c>
      <c r="H19">
        <v>0.01</v>
      </c>
      <c r="I19">
        <v>0.05</v>
      </c>
      <c r="J19">
        <v>0.03</v>
      </c>
      <c r="K19">
        <v>0.01</v>
      </c>
      <c r="L19">
        <v>0.02</v>
      </c>
      <c r="M19">
        <v>0.01</v>
      </c>
    </row>
    <row r="20" spans="1:13" ht="12.75">
      <c r="A20" t="s">
        <v>21</v>
      </c>
      <c r="B20">
        <v>0.03</v>
      </c>
      <c r="C20">
        <v>0.04</v>
      </c>
      <c r="D20">
        <v>0.02</v>
      </c>
      <c r="E20">
        <v>0.03</v>
      </c>
      <c r="F20">
        <v>0.06</v>
      </c>
      <c r="G20">
        <v>0.05</v>
      </c>
      <c r="H20">
        <v>0.07</v>
      </c>
      <c r="I20">
        <v>0.47</v>
      </c>
      <c r="J20">
        <v>0.52</v>
      </c>
      <c r="K20">
        <v>0.15</v>
      </c>
      <c r="L20">
        <v>0.27</v>
      </c>
      <c r="M20">
        <v>0.24</v>
      </c>
    </row>
    <row r="21" spans="1:13" ht="12.75">
      <c r="A21" t="s">
        <v>22</v>
      </c>
      <c r="B21">
        <v>0.07</v>
      </c>
      <c r="C21">
        <v>0.08</v>
      </c>
      <c r="D21">
        <v>0.03</v>
      </c>
      <c r="E21">
        <v>0.04</v>
      </c>
      <c r="F21">
        <v>0.06</v>
      </c>
      <c r="G21">
        <v>0.05</v>
      </c>
      <c r="H21">
        <v>0.04</v>
      </c>
      <c r="I21">
        <v>0.21</v>
      </c>
      <c r="J21">
        <v>0.14</v>
      </c>
      <c r="K21">
        <v>0.07</v>
      </c>
      <c r="L21">
        <v>0.1</v>
      </c>
      <c r="M21">
        <v>0.09</v>
      </c>
    </row>
    <row r="23" ht="12.75">
      <c r="A23" t="s">
        <v>23</v>
      </c>
    </row>
    <row r="25" ht="12.75">
      <c r="A25" t="s">
        <v>43</v>
      </c>
    </row>
    <row r="26" ht="12.75">
      <c r="A26" t="s">
        <v>0</v>
      </c>
    </row>
    <row r="27" ht="12.75">
      <c r="A27" t="s">
        <v>1</v>
      </c>
    </row>
    <row r="28" spans="1:13" ht="12.75">
      <c r="A28" t="s">
        <v>2</v>
      </c>
      <c r="B28">
        <v>31.5</v>
      </c>
      <c r="C28">
        <v>63</v>
      </c>
      <c r="D28">
        <v>125</v>
      </c>
      <c r="E28">
        <v>250</v>
      </c>
      <c r="F28">
        <v>500</v>
      </c>
      <c r="G28">
        <v>1000</v>
      </c>
      <c r="H28">
        <v>2000</v>
      </c>
      <c r="I28">
        <v>4000</v>
      </c>
      <c r="J28">
        <v>8000</v>
      </c>
      <c r="K28">
        <v>16000</v>
      </c>
      <c r="L28" t="s">
        <v>3</v>
      </c>
      <c r="M28" t="s">
        <v>4</v>
      </c>
    </row>
    <row r="29" spans="1:13" ht="12.75">
      <c r="A29" t="s">
        <v>5</v>
      </c>
      <c r="B29">
        <v>14.41</v>
      </c>
      <c r="C29">
        <v>22.99</v>
      </c>
      <c r="D29">
        <v>19.48</v>
      </c>
      <c r="E29">
        <v>25.29</v>
      </c>
      <c r="F29">
        <v>26.12</v>
      </c>
      <c r="G29">
        <v>28.12</v>
      </c>
      <c r="H29">
        <v>37.68</v>
      </c>
      <c r="I29">
        <v>40.67</v>
      </c>
      <c r="J29">
        <v>41.86</v>
      </c>
      <c r="K29">
        <v>52.92</v>
      </c>
      <c r="L29">
        <v>48.89</v>
      </c>
      <c r="M29">
        <v>50.84</v>
      </c>
    </row>
    <row r="30" spans="1:13" ht="12.75">
      <c r="A30" t="s">
        <v>6</v>
      </c>
      <c r="B30">
        <v>-18.9</v>
      </c>
      <c r="C30">
        <v>-15.31</v>
      </c>
      <c r="D30">
        <v>-23.25</v>
      </c>
      <c r="E30">
        <v>-26.26</v>
      </c>
      <c r="F30">
        <v>-26.93</v>
      </c>
      <c r="G30">
        <v>-28.33</v>
      </c>
      <c r="H30">
        <v>-27.23</v>
      </c>
      <c r="I30">
        <v>-16.73</v>
      </c>
      <c r="J30">
        <v>-24.81</v>
      </c>
      <c r="K30">
        <v>-13.58</v>
      </c>
      <c r="L30">
        <v>-7.93</v>
      </c>
      <c r="M30">
        <v>-3.25</v>
      </c>
    </row>
    <row r="31" spans="1:13" ht="12.75">
      <c r="A31" t="s">
        <v>7</v>
      </c>
      <c r="B31">
        <v>-54.59</v>
      </c>
      <c r="C31">
        <v>-46.01</v>
      </c>
      <c r="D31">
        <v>-49.52</v>
      </c>
      <c r="E31">
        <v>-43.71</v>
      </c>
      <c r="F31">
        <v>-42.88</v>
      </c>
      <c r="G31">
        <v>-40.88</v>
      </c>
      <c r="H31">
        <v>-31.32</v>
      </c>
      <c r="I31">
        <v>-28.33</v>
      </c>
      <c r="J31">
        <v>-27.14</v>
      </c>
      <c r="K31">
        <v>-16.08</v>
      </c>
      <c r="L31">
        <v>-28.11</v>
      </c>
      <c r="M31">
        <v>-26.16</v>
      </c>
    </row>
    <row r="32" spans="1:13" ht="12.75">
      <c r="A32" t="s">
        <v>8</v>
      </c>
      <c r="B32">
        <v>7.13</v>
      </c>
      <c r="C32">
        <v>8.95</v>
      </c>
      <c r="D32">
        <v>3.55</v>
      </c>
      <c r="E32">
        <v>7.72</v>
      </c>
      <c r="F32">
        <v>5.98</v>
      </c>
      <c r="G32">
        <v>6.09</v>
      </c>
      <c r="H32">
        <v>8.96</v>
      </c>
      <c r="I32">
        <v>8.6</v>
      </c>
      <c r="J32">
        <v>14.02</v>
      </c>
      <c r="K32">
        <v>23.56</v>
      </c>
      <c r="L32">
        <v>12.98</v>
      </c>
      <c r="M32">
        <v>15.2</v>
      </c>
    </row>
    <row r="33" spans="1:13" ht="12.75">
      <c r="A33" t="s">
        <v>9</v>
      </c>
      <c r="B33">
        <v>11.97</v>
      </c>
      <c r="C33">
        <v>10.69</v>
      </c>
      <c r="D33">
        <v>5.71</v>
      </c>
      <c r="E33">
        <v>9.11</v>
      </c>
      <c r="F33">
        <v>7.02</v>
      </c>
      <c r="G33">
        <v>7.13</v>
      </c>
      <c r="H33">
        <v>10.02</v>
      </c>
      <c r="I33">
        <v>10.32</v>
      </c>
      <c r="J33">
        <v>16.73</v>
      </c>
      <c r="K33">
        <v>29.19</v>
      </c>
      <c r="L33">
        <v>14.66</v>
      </c>
      <c r="M33">
        <v>17.07</v>
      </c>
    </row>
    <row r="34" spans="1:13" ht="12.75">
      <c r="A34" t="s">
        <v>10</v>
      </c>
      <c r="B34">
        <v>83.77</v>
      </c>
      <c r="C34">
        <v>88.7</v>
      </c>
      <c r="D34">
        <v>69.39</v>
      </c>
      <c r="E34">
        <v>85.55</v>
      </c>
      <c r="F34">
        <v>79.85</v>
      </c>
      <c r="G34">
        <v>80.26</v>
      </c>
      <c r="H34">
        <v>88.74</v>
      </c>
      <c r="I34">
        <v>87.87</v>
      </c>
      <c r="J34">
        <v>96.19</v>
      </c>
      <c r="K34">
        <v>99.56</v>
      </c>
      <c r="L34">
        <v>95.21</v>
      </c>
      <c r="M34">
        <v>97.07</v>
      </c>
    </row>
    <row r="35" spans="1:13" ht="12.75">
      <c r="A35" t="s">
        <v>11</v>
      </c>
      <c r="B35">
        <v>91.77</v>
      </c>
      <c r="C35">
        <v>60.79</v>
      </c>
      <c r="D35">
        <v>76.43</v>
      </c>
      <c r="E35">
        <v>42.67</v>
      </c>
      <c r="F35">
        <v>52.19</v>
      </c>
      <c r="G35">
        <v>45.8</v>
      </c>
      <c r="H35">
        <v>24.58</v>
      </c>
      <c r="I35">
        <v>21.51</v>
      </c>
      <c r="J35">
        <v>9.46</v>
      </c>
      <c r="K35">
        <v>2.59</v>
      </c>
      <c r="L35">
        <v>10.35</v>
      </c>
      <c r="M35">
        <v>7.2</v>
      </c>
    </row>
    <row r="36" spans="1:13" ht="12.75">
      <c r="A36" t="s">
        <v>12</v>
      </c>
      <c r="B36">
        <v>0.45</v>
      </c>
      <c r="C36">
        <v>0.31</v>
      </c>
      <c r="D36">
        <v>1.57</v>
      </c>
      <c r="E36" t="s">
        <v>16</v>
      </c>
      <c r="F36">
        <v>1.8</v>
      </c>
      <c r="G36">
        <v>1.55</v>
      </c>
      <c r="H36" t="s">
        <v>16</v>
      </c>
      <c r="I36">
        <v>0.66</v>
      </c>
      <c r="J36">
        <v>0.13</v>
      </c>
      <c r="K36">
        <v>0.01</v>
      </c>
      <c r="L36">
        <v>0.14</v>
      </c>
      <c r="M36" t="s">
        <v>16</v>
      </c>
    </row>
    <row r="37" spans="1:13" ht="12.75">
      <c r="A37" t="s">
        <v>13</v>
      </c>
      <c r="B37">
        <v>2.56</v>
      </c>
      <c r="C37">
        <v>1.96</v>
      </c>
      <c r="D37">
        <v>2.74</v>
      </c>
      <c r="E37">
        <v>2.86</v>
      </c>
      <c r="F37">
        <v>2.75</v>
      </c>
      <c r="G37">
        <v>2.36</v>
      </c>
      <c r="H37">
        <v>1.92</v>
      </c>
      <c r="I37">
        <v>1.15</v>
      </c>
      <c r="J37">
        <v>0.57</v>
      </c>
      <c r="K37">
        <v>0.25</v>
      </c>
      <c r="L37">
        <v>1.17</v>
      </c>
      <c r="M37">
        <v>1.01</v>
      </c>
    </row>
    <row r="38" spans="1:13" ht="12.75">
      <c r="A38" t="s">
        <v>14</v>
      </c>
      <c r="B38">
        <v>0.96</v>
      </c>
      <c r="C38">
        <v>0.93</v>
      </c>
      <c r="D38">
        <v>1</v>
      </c>
      <c r="E38">
        <v>0.99</v>
      </c>
      <c r="F38">
        <v>1</v>
      </c>
      <c r="G38">
        <v>0.99</v>
      </c>
      <c r="H38">
        <v>0.99</v>
      </c>
      <c r="I38">
        <v>0.99</v>
      </c>
      <c r="J38">
        <v>0.99</v>
      </c>
      <c r="K38">
        <v>0.95</v>
      </c>
      <c r="L38">
        <v>0.96</v>
      </c>
      <c r="M38">
        <v>0.94</v>
      </c>
    </row>
    <row r="39" spans="1:13" ht="12.75">
      <c r="A39" t="s">
        <v>15</v>
      </c>
      <c r="B39">
        <v>2.38</v>
      </c>
      <c r="C39">
        <v>1.94</v>
      </c>
      <c r="D39">
        <v>2.71</v>
      </c>
      <c r="E39">
        <v>2.88</v>
      </c>
      <c r="F39">
        <v>2.71</v>
      </c>
      <c r="G39">
        <v>2.5</v>
      </c>
      <c r="H39">
        <v>2.03</v>
      </c>
      <c r="I39">
        <v>1.32</v>
      </c>
      <c r="J39">
        <v>0.7</v>
      </c>
      <c r="K39">
        <v>0.3</v>
      </c>
      <c r="L39">
        <v>1.6</v>
      </c>
      <c r="M39">
        <v>1.59</v>
      </c>
    </row>
    <row r="40" spans="1:13" ht="12.75">
      <c r="A40" t="s">
        <v>17</v>
      </c>
      <c r="B40">
        <v>0.99</v>
      </c>
      <c r="C40">
        <v>0.98</v>
      </c>
      <c r="D40">
        <v>1</v>
      </c>
      <c r="E40">
        <v>1</v>
      </c>
      <c r="F40">
        <v>1</v>
      </c>
      <c r="G40">
        <v>1</v>
      </c>
      <c r="H40">
        <v>1</v>
      </c>
      <c r="I40">
        <v>0.99</v>
      </c>
      <c r="J40">
        <v>0.99</v>
      </c>
      <c r="K40">
        <v>0.98</v>
      </c>
      <c r="L40">
        <v>0.97</v>
      </c>
      <c r="M40">
        <v>0.96</v>
      </c>
    </row>
    <row r="41" spans="1:13" ht="12.75">
      <c r="A41" t="s">
        <v>18</v>
      </c>
      <c r="B41" t="s">
        <v>16</v>
      </c>
      <c r="C41" t="s">
        <v>16</v>
      </c>
      <c r="D41">
        <v>2.57</v>
      </c>
      <c r="E41">
        <v>2.34</v>
      </c>
      <c r="F41">
        <v>2.44</v>
      </c>
      <c r="G41">
        <v>1.98</v>
      </c>
      <c r="H41">
        <v>1.42</v>
      </c>
      <c r="I41">
        <v>0.93</v>
      </c>
      <c r="J41">
        <v>0.38</v>
      </c>
      <c r="K41" t="s">
        <v>16</v>
      </c>
      <c r="L41">
        <v>0.65</v>
      </c>
      <c r="M41">
        <v>0.36</v>
      </c>
    </row>
    <row r="42" spans="1:13" ht="12.75">
      <c r="A42" t="s">
        <v>19</v>
      </c>
      <c r="B42" t="s">
        <v>16</v>
      </c>
      <c r="C42" t="s">
        <v>16</v>
      </c>
      <c r="D42">
        <v>0.98</v>
      </c>
      <c r="E42">
        <v>0.98</v>
      </c>
      <c r="F42">
        <v>1</v>
      </c>
      <c r="G42">
        <v>1</v>
      </c>
      <c r="H42">
        <v>0.99</v>
      </c>
      <c r="I42">
        <v>0.99</v>
      </c>
      <c r="J42">
        <v>0.95</v>
      </c>
      <c r="K42" t="s">
        <v>16</v>
      </c>
      <c r="L42">
        <v>0.88</v>
      </c>
      <c r="M42">
        <v>0.88</v>
      </c>
    </row>
    <row r="43" spans="1:13" ht="12.75">
      <c r="A43" t="s">
        <v>20</v>
      </c>
      <c r="B43">
        <v>0.07</v>
      </c>
      <c r="C43">
        <v>0.06</v>
      </c>
      <c r="D43">
        <v>0.02</v>
      </c>
      <c r="E43">
        <v>0.02</v>
      </c>
      <c r="F43">
        <v>0.03</v>
      </c>
      <c r="G43">
        <v>0.05</v>
      </c>
      <c r="H43">
        <v>0.03</v>
      </c>
      <c r="I43">
        <v>0.09</v>
      </c>
      <c r="J43">
        <v>0.1</v>
      </c>
      <c r="K43">
        <v>0.01</v>
      </c>
      <c r="L43">
        <v>0.04</v>
      </c>
      <c r="M43">
        <v>0.03</v>
      </c>
    </row>
    <row r="44" spans="1:13" ht="12.75">
      <c r="A44" t="s">
        <v>21</v>
      </c>
      <c r="B44">
        <v>0.08</v>
      </c>
      <c r="C44">
        <v>0.07</v>
      </c>
      <c r="D44">
        <v>0.02</v>
      </c>
      <c r="E44">
        <v>0.03</v>
      </c>
      <c r="F44">
        <v>0.05</v>
      </c>
      <c r="G44">
        <v>0.09</v>
      </c>
      <c r="H44">
        <v>0.08</v>
      </c>
      <c r="I44">
        <v>0.31</v>
      </c>
      <c r="J44">
        <v>0.84</v>
      </c>
      <c r="K44">
        <v>0.12</v>
      </c>
      <c r="L44">
        <v>0.3</v>
      </c>
      <c r="M44">
        <v>0.26</v>
      </c>
    </row>
    <row r="45" spans="1:13" ht="12.75">
      <c r="A45" t="s">
        <v>22</v>
      </c>
      <c r="B45">
        <v>0.12</v>
      </c>
      <c r="C45">
        <v>0.09</v>
      </c>
      <c r="D45">
        <v>0.04</v>
      </c>
      <c r="E45">
        <v>0.06</v>
      </c>
      <c r="F45">
        <v>0.06</v>
      </c>
      <c r="G45">
        <v>0.09</v>
      </c>
      <c r="H45">
        <v>0.07</v>
      </c>
      <c r="I45">
        <v>0.16</v>
      </c>
      <c r="J45">
        <v>0.28</v>
      </c>
      <c r="K45">
        <v>0.05</v>
      </c>
      <c r="L45">
        <v>0.12</v>
      </c>
      <c r="M45">
        <v>0.1</v>
      </c>
    </row>
    <row r="47" ht="12.75" customHeight="1">
      <c r="A47" t="s">
        <v>23</v>
      </c>
    </row>
    <row r="48" ht="12.75" customHeight="1"/>
    <row r="49" ht="12.75" customHeight="1">
      <c r="A49" t="s">
        <v>44</v>
      </c>
    </row>
    <row r="50" ht="12.75" customHeight="1">
      <c r="A50" t="s">
        <v>0</v>
      </c>
    </row>
    <row r="51" ht="12.75" customHeight="1">
      <c r="A51" t="s">
        <v>1</v>
      </c>
    </row>
    <row r="52" spans="1:13" ht="12.75" customHeight="1">
      <c r="A52" t="s">
        <v>2</v>
      </c>
      <c r="B52">
        <v>31.5</v>
      </c>
      <c r="C52">
        <v>63</v>
      </c>
      <c r="D52">
        <v>125</v>
      </c>
      <c r="E52">
        <v>250</v>
      </c>
      <c r="F52">
        <v>500</v>
      </c>
      <c r="G52">
        <v>1000</v>
      </c>
      <c r="H52">
        <v>2000</v>
      </c>
      <c r="I52">
        <v>4000</v>
      </c>
      <c r="J52">
        <v>8000</v>
      </c>
      <c r="K52">
        <v>16000</v>
      </c>
      <c r="L52" t="s">
        <v>3</v>
      </c>
      <c r="M52" t="s">
        <v>4</v>
      </c>
    </row>
    <row r="53" spans="1:13" ht="12.75" customHeight="1">
      <c r="A53" t="s">
        <v>5</v>
      </c>
      <c r="B53">
        <v>10.54</v>
      </c>
      <c r="C53">
        <v>19.55</v>
      </c>
      <c r="D53">
        <v>15.26</v>
      </c>
      <c r="E53">
        <v>20.14</v>
      </c>
      <c r="F53">
        <v>21.98</v>
      </c>
      <c r="G53">
        <v>24.33</v>
      </c>
      <c r="H53">
        <v>33.75</v>
      </c>
      <c r="I53">
        <v>39.74</v>
      </c>
      <c r="J53">
        <v>36.85</v>
      </c>
      <c r="K53">
        <v>44.87</v>
      </c>
      <c r="L53">
        <v>44.43</v>
      </c>
      <c r="M53">
        <v>45.46</v>
      </c>
    </row>
    <row r="54" spans="1:13" ht="12.75" customHeight="1">
      <c r="A54" t="s">
        <v>6</v>
      </c>
      <c r="B54">
        <v>-20.76</v>
      </c>
      <c r="C54">
        <v>-17.2</v>
      </c>
      <c r="D54">
        <v>-25.4</v>
      </c>
      <c r="E54">
        <v>-29.67</v>
      </c>
      <c r="F54">
        <v>-29.44</v>
      </c>
      <c r="G54">
        <v>-25.96</v>
      </c>
      <c r="H54">
        <v>-32.19</v>
      </c>
      <c r="I54">
        <v>-32.13</v>
      </c>
      <c r="J54">
        <v>-27.57</v>
      </c>
      <c r="K54">
        <v>-18.43</v>
      </c>
      <c r="L54">
        <v>-16.82</v>
      </c>
      <c r="M54">
        <v>-11.1</v>
      </c>
    </row>
    <row r="55" spans="1:13" ht="12.75" customHeight="1">
      <c r="A55" t="s">
        <v>7</v>
      </c>
      <c r="B55">
        <v>-58.46</v>
      </c>
      <c r="C55">
        <v>-49.45</v>
      </c>
      <c r="D55">
        <v>-53.74</v>
      </c>
      <c r="E55">
        <v>-48.86</v>
      </c>
      <c r="F55">
        <v>-47.02</v>
      </c>
      <c r="G55">
        <v>-44.67</v>
      </c>
      <c r="H55">
        <v>-35.25</v>
      </c>
      <c r="I55">
        <v>-29.26</v>
      </c>
      <c r="J55">
        <v>-32.15</v>
      </c>
      <c r="K55">
        <v>-24.13</v>
      </c>
      <c r="L55">
        <v>-32.57</v>
      </c>
      <c r="M55">
        <v>-31.54</v>
      </c>
    </row>
    <row r="56" spans="1:13" ht="12.75" customHeight="1">
      <c r="A56" t="s">
        <v>8</v>
      </c>
      <c r="B56">
        <v>1.6</v>
      </c>
      <c r="C56">
        <v>3.61</v>
      </c>
      <c r="D56">
        <v>-1.25</v>
      </c>
      <c r="E56">
        <v>-0.29</v>
      </c>
      <c r="F56">
        <v>-0.21</v>
      </c>
      <c r="G56">
        <v>2.77</v>
      </c>
      <c r="H56">
        <v>5.52</v>
      </c>
      <c r="I56">
        <v>9.53</v>
      </c>
      <c r="J56">
        <v>10.48</v>
      </c>
      <c r="K56">
        <v>18.76</v>
      </c>
      <c r="L56">
        <v>9.88</v>
      </c>
      <c r="M56">
        <v>11.22</v>
      </c>
    </row>
    <row r="57" spans="1:13" ht="12.75" customHeight="1">
      <c r="A57" t="s">
        <v>9</v>
      </c>
      <c r="B57">
        <v>2.67</v>
      </c>
      <c r="C57">
        <v>8.19</v>
      </c>
      <c r="D57">
        <v>0.28</v>
      </c>
      <c r="E57">
        <v>0.66</v>
      </c>
      <c r="F57">
        <v>0.59</v>
      </c>
      <c r="G57">
        <v>3.45</v>
      </c>
      <c r="H57">
        <v>6.62</v>
      </c>
      <c r="I57">
        <v>10.57</v>
      </c>
      <c r="J57">
        <v>13</v>
      </c>
      <c r="K57">
        <v>23.13</v>
      </c>
      <c r="L57">
        <v>11.13</v>
      </c>
      <c r="M57">
        <v>12.6</v>
      </c>
    </row>
    <row r="58" spans="1:13" ht="12.75" customHeight="1">
      <c r="A58" t="s">
        <v>10</v>
      </c>
      <c r="B58">
        <v>59.09</v>
      </c>
      <c r="C58">
        <v>69.65</v>
      </c>
      <c r="D58">
        <v>42.86</v>
      </c>
      <c r="E58">
        <v>48.32</v>
      </c>
      <c r="F58">
        <v>48.78</v>
      </c>
      <c r="G58">
        <v>65.4</v>
      </c>
      <c r="H58">
        <v>78.09</v>
      </c>
      <c r="I58">
        <v>89.97</v>
      </c>
      <c r="J58">
        <v>91.79</v>
      </c>
      <c r="K58">
        <v>98.69</v>
      </c>
      <c r="L58">
        <v>90.67</v>
      </c>
      <c r="M58">
        <v>92.98</v>
      </c>
    </row>
    <row r="59" spans="1:13" ht="12.75" customHeight="1">
      <c r="A59" t="s">
        <v>11</v>
      </c>
      <c r="B59">
        <v>150.08</v>
      </c>
      <c r="C59">
        <v>79.7</v>
      </c>
      <c r="D59">
        <v>134.23</v>
      </c>
      <c r="E59">
        <v>124.79</v>
      </c>
      <c r="F59">
        <v>102.83</v>
      </c>
      <c r="G59">
        <v>84.78</v>
      </c>
      <c r="H59">
        <v>45.37</v>
      </c>
      <c r="I59">
        <v>18.85</v>
      </c>
      <c r="J59">
        <v>13.93</v>
      </c>
      <c r="K59">
        <v>5.15</v>
      </c>
      <c r="L59">
        <v>18.39</v>
      </c>
      <c r="M59">
        <v>14.65</v>
      </c>
    </row>
    <row r="60" spans="1:13" ht="12.75" customHeight="1">
      <c r="A60" t="s">
        <v>12</v>
      </c>
      <c r="B60">
        <v>1.82</v>
      </c>
      <c r="C60">
        <v>0.78</v>
      </c>
      <c r="D60">
        <v>2.73</v>
      </c>
      <c r="E60">
        <v>2.39</v>
      </c>
      <c r="F60">
        <v>1.74</v>
      </c>
      <c r="G60">
        <v>2.18</v>
      </c>
      <c r="H60">
        <v>1.58</v>
      </c>
      <c r="I60" t="s">
        <v>16</v>
      </c>
      <c r="J60">
        <v>0.44</v>
      </c>
      <c r="K60" t="s">
        <v>16</v>
      </c>
      <c r="L60" t="s">
        <v>16</v>
      </c>
      <c r="M60">
        <v>0.21</v>
      </c>
    </row>
    <row r="61" spans="1:13" ht="12.75" customHeight="1">
      <c r="A61" t="s">
        <v>13</v>
      </c>
      <c r="B61">
        <v>2.86</v>
      </c>
      <c r="C61">
        <v>1.81</v>
      </c>
      <c r="D61">
        <v>2.72</v>
      </c>
      <c r="E61">
        <v>2.62</v>
      </c>
      <c r="F61">
        <v>2.67</v>
      </c>
      <c r="G61">
        <v>2.48</v>
      </c>
      <c r="H61">
        <v>2.02</v>
      </c>
      <c r="I61">
        <v>1.26</v>
      </c>
      <c r="J61">
        <v>0.7</v>
      </c>
      <c r="K61">
        <v>0.31</v>
      </c>
      <c r="L61">
        <v>1.49</v>
      </c>
      <c r="M61">
        <v>1.43</v>
      </c>
    </row>
    <row r="62" spans="1:13" ht="12.75" customHeight="1">
      <c r="A62" t="s">
        <v>14</v>
      </c>
      <c r="B62">
        <v>0.96</v>
      </c>
      <c r="C62">
        <v>0.96</v>
      </c>
      <c r="D62">
        <v>0.99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0.94</v>
      </c>
      <c r="L62">
        <v>0.99</v>
      </c>
      <c r="M62">
        <v>0.97</v>
      </c>
    </row>
    <row r="63" spans="1:13" ht="12.75" customHeight="1">
      <c r="A63" t="s">
        <v>15</v>
      </c>
      <c r="B63">
        <v>3.31</v>
      </c>
      <c r="C63">
        <v>2.08</v>
      </c>
      <c r="D63">
        <v>2.62</v>
      </c>
      <c r="E63">
        <v>2.65</v>
      </c>
      <c r="F63">
        <v>2.68</v>
      </c>
      <c r="G63">
        <v>2.53</v>
      </c>
      <c r="H63">
        <v>2.12</v>
      </c>
      <c r="I63">
        <v>1.36</v>
      </c>
      <c r="J63">
        <v>0.76</v>
      </c>
      <c r="K63">
        <v>0.35</v>
      </c>
      <c r="L63">
        <v>1.76</v>
      </c>
      <c r="M63">
        <v>1.79</v>
      </c>
    </row>
    <row r="64" spans="1:13" ht="12.75" customHeight="1">
      <c r="A64" t="s">
        <v>17</v>
      </c>
      <c r="B64">
        <v>0.95</v>
      </c>
      <c r="C64">
        <v>0.98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0.98</v>
      </c>
      <c r="L64">
        <v>0.99</v>
      </c>
      <c r="M64">
        <v>0.98</v>
      </c>
    </row>
    <row r="65" spans="1:13" ht="12.75" customHeight="1">
      <c r="A65" t="s">
        <v>18</v>
      </c>
      <c r="B65">
        <v>1.66</v>
      </c>
      <c r="C65">
        <v>1.3</v>
      </c>
      <c r="D65">
        <v>3.14</v>
      </c>
      <c r="E65">
        <v>2.31</v>
      </c>
      <c r="F65">
        <v>2.75</v>
      </c>
      <c r="G65">
        <v>2.26</v>
      </c>
      <c r="H65">
        <v>1.84</v>
      </c>
      <c r="I65">
        <v>1.2</v>
      </c>
      <c r="J65">
        <v>0.65</v>
      </c>
      <c r="K65">
        <v>0.13</v>
      </c>
      <c r="L65">
        <v>1.11</v>
      </c>
      <c r="M65">
        <v>0.91</v>
      </c>
    </row>
    <row r="66" spans="1:13" ht="12.75" customHeight="1">
      <c r="A66" t="s">
        <v>19</v>
      </c>
      <c r="B66">
        <v>0.99</v>
      </c>
      <c r="C66">
        <v>0.91</v>
      </c>
      <c r="D66">
        <v>0.97</v>
      </c>
      <c r="E66">
        <v>1</v>
      </c>
      <c r="F66">
        <v>0.99</v>
      </c>
      <c r="G66">
        <v>1</v>
      </c>
      <c r="H66">
        <v>1</v>
      </c>
      <c r="I66">
        <v>0.95</v>
      </c>
      <c r="J66">
        <v>0.97</v>
      </c>
      <c r="K66">
        <v>0.97</v>
      </c>
      <c r="L66">
        <v>0.95</v>
      </c>
      <c r="M66">
        <v>0.9</v>
      </c>
    </row>
    <row r="67" spans="1:13" ht="12.75" customHeight="1">
      <c r="A67" t="s">
        <v>20</v>
      </c>
      <c r="B67">
        <v>0.09</v>
      </c>
      <c r="C67">
        <v>0.1</v>
      </c>
      <c r="D67">
        <v>0.14</v>
      </c>
      <c r="E67">
        <v>0.11</v>
      </c>
      <c r="F67">
        <v>0.06</v>
      </c>
      <c r="G67">
        <v>0.1</v>
      </c>
      <c r="H67">
        <v>0.05</v>
      </c>
      <c r="I67">
        <v>0.06</v>
      </c>
      <c r="J67">
        <v>0.13</v>
      </c>
      <c r="K67">
        <v>0.02</v>
      </c>
      <c r="L67">
        <v>0.06</v>
      </c>
      <c r="M67">
        <v>0.05</v>
      </c>
    </row>
    <row r="68" spans="1:13" ht="12.75" customHeight="1">
      <c r="A68" t="s">
        <v>21</v>
      </c>
      <c r="B68">
        <v>0.11</v>
      </c>
      <c r="C68">
        <v>0.1</v>
      </c>
      <c r="D68">
        <v>0.14</v>
      </c>
      <c r="E68">
        <v>0.12</v>
      </c>
      <c r="F68">
        <v>0.09</v>
      </c>
      <c r="G68">
        <v>0.13</v>
      </c>
      <c r="H68">
        <v>0.08</v>
      </c>
      <c r="I68">
        <v>0.13</v>
      </c>
      <c r="J68">
        <v>0.3</v>
      </c>
      <c r="K68">
        <v>0.14</v>
      </c>
      <c r="L68">
        <v>0.15</v>
      </c>
      <c r="M68">
        <v>0.16</v>
      </c>
    </row>
    <row r="69" spans="1:13" ht="12.75" customHeight="1">
      <c r="A69" t="s">
        <v>22</v>
      </c>
      <c r="B69">
        <v>0.16</v>
      </c>
      <c r="C69">
        <v>0.11</v>
      </c>
      <c r="D69">
        <v>0.12</v>
      </c>
      <c r="E69">
        <v>0.08</v>
      </c>
      <c r="F69">
        <v>0.07</v>
      </c>
      <c r="G69">
        <v>0.1</v>
      </c>
      <c r="H69">
        <v>0.07</v>
      </c>
      <c r="I69">
        <v>0.07</v>
      </c>
      <c r="J69">
        <v>0.14</v>
      </c>
      <c r="K69">
        <v>0.08</v>
      </c>
      <c r="L69">
        <v>0.09</v>
      </c>
      <c r="M69">
        <v>0.09</v>
      </c>
    </row>
    <row r="70" ht="12.75" customHeight="1"/>
    <row r="71" ht="12.75" customHeight="1">
      <c r="A71" t="s">
        <v>23</v>
      </c>
    </row>
    <row r="72" ht="12.75" customHeight="1"/>
    <row r="73" ht="12.75" customHeight="1">
      <c r="A73" t="s">
        <v>45</v>
      </c>
    </row>
    <row r="74" ht="12.75" customHeight="1">
      <c r="A74" t="s">
        <v>0</v>
      </c>
    </row>
    <row r="75" ht="12.75" customHeight="1">
      <c r="A75" t="s">
        <v>1</v>
      </c>
    </row>
    <row r="76" spans="1:13" ht="12.75" customHeight="1">
      <c r="A76" t="s">
        <v>2</v>
      </c>
      <c r="B76">
        <v>31.5</v>
      </c>
      <c r="C76">
        <v>63</v>
      </c>
      <c r="D76">
        <v>125</v>
      </c>
      <c r="E76">
        <v>250</v>
      </c>
      <c r="F76">
        <v>500</v>
      </c>
      <c r="G76">
        <v>1000</v>
      </c>
      <c r="H76">
        <v>2000</v>
      </c>
      <c r="I76">
        <v>4000</v>
      </c>
      <c r="J76">
        <v>8000</v>
      </c>
      <c r="K76">
        <v>16000</v>
      </c>
      <c r="L76" t="s">
        <v>3</v>
      </c>
      <c r="M76" t="s">
        <v>4</v>
      </c>
    </row>
    <row r="77" spans="1:13" ht="12.75" customHeight="1">
      <c r="A77" t="s">
        <v>5</v>
      </c>
      <c r="B77">
        <v>9.51</v>
      </c>
      <c r="C77">
        <v>18.65</v>
      </c>
      <c r="D77">
        <v>15.39</v>
      </c>
      <c r="E77">
        <v>18.62</v>
      </c>
      <c r="F77">
        <v>20.12</v>
      </c>
      <c r="G77">
        <v>23.67</v>
      </c>
      <c r="H77">
        <v>32</v>
      </c>
      <c r="I77">
        <v>37.6</v>
      </c>
      <c r="J77">
        <v>36.67</v>
      </c>
      <c r="K77">
        <v>45.2</v>
      </c>
      <c r="L77">
        <v>43.54</v>
      </c>
      <c r="M77">
        <v>45.12</v>
      </c>
    </row>
    <row r="78" spans="1:13" ht="12.75" customHeight="1">
      <c r="A78" t="s">
        <v>6</v>
      </c>
      <c r="B78">
        <v>-20.16</v>
      </c>
      <c r="C78">
        <v>-13.44</v>
      </c>
      <c r="D78">
        <v>-27.9</v>
      </c>
      <c r="E78">
        <v>-27.34</v>
      </c>
      <c r="F78">
        <v>-29.01</v>
      </c>
      <c r="G78">
        <v>-27.95</v>
      </c>
      <c r="H78">
        <v>-32.19</v>
      </c>
      <c r="I78">
        <v>-32.59</v>
      </c>
      <c r="J78">
        <v>-27.95</v>
      </c>
      <c r="K78">
        <v>-18.74</v>
      </c>
      <c r="L78">
        <v>-18.35</v>
      </c>
      <c r="M78">
        <v>-11.26</v>
      </c>
    </row>
    <row r="79" spans="1:13" ht="12.75" customHeight="1">
      <c r="A79" t="s">
        <v>7</v>
      </c>
      <c r="B79">
        <v>-59.49</v>
      </c>
      <c r="C79">
        <v>-50.35</v>
      </c>
      <c r="D79">
        <v>-53.61</v>
      </c>
      <c r="E79">
        <v>-50.38</v>
      </c>
      <c r="F79">
        <v>-48.88</v>
      </c>
      <c r="G79">
        <v>-45.33</v>
      </c>
      <c r="H79">
        <v>-37</v>
      </c>
      <c r="I79">
        <v>-31.4</v>
      </c>
      <c r="J79">
        <v>-32.33</v>
      </c>
      <c r="K79">
        <v>-23.8</v>
      </c>
      <c r="L79">
        <v>-33.46</v>
      </c>
      <c r="M79">
        <v>-31.88</v>
      </c>
    </row>
    <row r="80" spans="1:13" ht="12.75" customHeight="1">
      <c r="A80" t="s">
        <v>8</v>
      </c>
      <c r="B80">
        <v>0.38</v>
      </c>
      <c r="C80">
        <v>4.26</v>
      </c>
      <c r="D80">
        <v>-5.57</v>
      </c>
      <c r="E80">
        <v>-0.64</v>
      </c>
      <c r="F80">
        <v>-1.93</v>
      </c>
      <c r="G80">
        <v>1.69</v>
      </c>
      <c r="H80">
        <v>3.48</v>
      </c>
      <c r="I80">
        <v>6.49</v>
      </c>
      <c r="J80">
        <v>10.63</v>
      </c>
      <c r="K80">
        <v>19.39</v>
      </c>
      <c r="L80">
        <v>8.76</v>
      </c>
      <c r="M80">
        <v>10.83</v>
      </c>
    </row>
    <row r="81" spans="1:13" ht="12.75" customHeight="1">
      <c r="A81" t="s">
        <v>9</v>
      </c>
      <c r="B81">
        <v>2.58</v>
      </c>
      <c r="C81">
        <v>6.28</v>
      </c>
      <c r="D81">
        <v>-2.49</v>
      </c>
      <c r="E81">
        <v>1.48</v>
      </c>
      <c r="F81">
        <v>-0.35</v>
      </c>
      <c r="G81">
        <v>3.2</v>
      </c>
      <c r="H81">
        <v>4.74</v>
      </c>
      <c r="I81">
        <v>8.24</v>
      </c>
      <c r="J81">
        <v>12.59</v>
      </c>
      <c r="K81">
        <v>23.86</v>
      </c>
      <c r="L81">
        <v>10.28</v>
      </c>
      <c r="M81">
        <v>12.39</v>
      </c>
    </row>
    <row r="82" spans="1:13" ht="12.75" customHeight="1">
      <c r="A82" t="s">
        <v>10</v>
      </c>
      <c r="B82">
        <v>52.17</v>
      </c>
      <c r="C82">
        <v>72.71</v>
      </c>
      <c r="D82">
        <v>21.7</v>
      </c>
      <c r="E82">
        <v>46.35</v>
      </c>
      <c r="F82">
        <v>39.08</v>
      </c>
      <c r="G82">
        <v>59.58</v>
      </c>
      <c r="H82">
        <v>69.03</v>
      </c>
      <c r="I82">
        <v>81.67</v>
      </c>
      <c r="J82">
        <v>92.05</v>
      </c>
      <c r="K82">
        <v>98.86</v>
      </c>
      <c r="L82">
        <v>88.25</v>
      </c>
      <c r="M82">
        <v>92.37</v>
      </c>
    </row>
    <row r="83" spans="1:13" ht="12.75" customHeight="1">
      <c r="A83" t="s">
        <v>11</v>
      </c>
      <c r="B83">
        <v>154.46</v>
      </c>
      <c r="C83">
        <v>85.52</v>
      </c>
      <c r="D83">
        <v>144.95</v>
      </c>
      <c r="E83">
        <v>128.88</v>
      </c>
      <c r="F83">
        <v>139.6</v>
      </c>
      <c r="G83">
        <v>85.5</v>
      </c>
      <c r="H83">
        <v>61.63</v>
      </c>
      <c r="I83">
        <v>28.86</v>
      </c>
      <c r="J83">
        <v>12.98</v>
      </c>
      <c r="K83">
        <v>3.8</v>
      </c>
      <c r="L83">
        <v>20.61</v>
      </c>
      <c r="M83">
        <v>14.22</v>
      </c>
    </row>
    <row r="84" spans="1:13" ht="12.75" customHeight="1">
      <c r="A84" t="s">
        <v>12</v>
      </c>
      <c r="B84">
        <v>1.72</v>
      </c>
      <c r="C84">
        <v>1.12</v>
      </c>
      <c r="D84">
        <v>1.62</v>
      </c>
      <c r="E84">
        <v>2.07</v>
      </c>
      <c r="F84">
        <v>2.38</v>
      </c>
      <c r="G84">
        <v>2</v>
      </c>
      <c r="H84">
        <v>1.73</v>
      </c>
      <c r="I84">
        <v>1.08</v>
      </c>
      <c r="J84" t="s">
        <v>16</v>
      </c>
      <c r="K84" t="s">
        <v>16</v>
      </c>
      <c r="L84" t="s">
        <v>16</v>
      </c>
      <c r="M84" t="s">
        <v>16</v>
      </c>
    </row>
    <row r="85" spans="1:13" ht="12.75" customHeight="1">
      <c r="A85" t="s">
        <v>13</v>
      </c>
      <c r="B85">
        <v>2.49</v>
      </c>
      <c r="C85">
        <v>1.65</v>
      </c>
      <c r="D85">
        <v>2.78</v>
      </c>
      <c r="E85">
        <v>2.87</v>
      </c>
      <c r="F85">
        <v>2.76</v>
      </c>
      <c r="G85">
        <v>2.63</v>
      </c>
      <c r="H85">
        <v>2.06</v>
      </c>
      <c r="I85">
        <v>1.28</v>
      </c>
      <c r="J85">
        <v>0.69</v>
      </c>
      <c r="K85">
        <v>0.35</v>
      </c>
      <c r="L85">
        <v>1.5</v>
      </c>
      <c r="M85">
        <v>1.43</v>
      </c>
    </row>
    <row r="86" spans="1:13" ht="14.25" customHeight="1">
      <c r="A86" t="s">
        <v>14</v>
      </c>
      <c r="B86">
        <v>0.98</v>
      </c>
      <c r="C86">
        <v>0.97</v>
      </c>
      <c r="D86">
        <v>0.99</v>
      </c>
      <c r="E86">
        <v>1</v>
      </c>
      <c r="F86">
        <v>1</v>
      </c>
      <c r="G86">
        <v>1</v>
      </c>
      <c r="H86">
        <v>1</v>
      </c>
      <c r="I86">
        <v>0.99</v>
      </c>
      <c r="J86">
        <v>1</v>
      </c>
      <c r="K86">
        <v>0.96</v>
      </c>
      <c r="L86">
        <v>0.98</v>
      </c>
      <c r="M86">
        <v>0.97</v>
      </c>
    </row>
    <row r="87" spans="1:13" ht="12.75">
      <c r="A87" t="s">
        <v>15</v>
      </c>
      <c r="B87">
        <v>2.47</v>
      </c>
      <c r="C87">
        <v>2.08</v>
      </c>
      <c r="D87">
        <v>2.79</v>
      </c>
      <c r="E87">
        <v>2.89</v>
      </c>
      <c r="F87">
        <v>2.74</v>
      </c>
      <c r="G87">
        <v>2.64</v>
      </c>
      <c r="H87">
        <v>2.13</v>
      </c>
      <c r="I87">
        <v>1.38</v>
      </c>
      <c r="J87">
        <v>0.76</v>
      </c>
      <c r="K87">
        <v>0.34</v>
      </c>
      <c r="L87">
        <v>1.78</v>
      </c>
      <c r="M87">
        <v>1.81</v>
      </c>
    </row>
    <row r="88" spans="1:13" ht="12.75">
      <c r="A88" t="s">
        <v>17</v>
      </c>
      <c r="B88">
        <v>0.99</v>
      </c>
      <c r="C88">
        <v>0.97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0.99</v>
      </c>
      <c r="L88">
        <v>0.99</v>
      </c>
      <c r="M88">
        <v>0.98</v>
      </c>
    </row>
    <row r="89" spans="1:13" ht="12.75">
      <c r="A89" t="s">
        <v>18</v>
      </c>
      <c r="B89">
        <v>2.73</v>
      </c>
      <c r="C89">
        <v>1.59</v>
      </c>
      <c r="D89">
        <v>2.75</v>
      </c>
      <c r="E89">
        <v>2.7</v>
      </c>
      <c r="F89">
        <v>2.73</v>
      </c>
      <c r="G89">
        <v>2.35</v>
      </c>
      <c r="H89">
        <v>1.95</v>
      </c>
      <c r="I89">
        <v>1.05</v>
      </c>
      <c r="J89">
        <v>0.71</v>
      </c>
      <c r="K89">
        <v>0.15</v>
      </c>
      <c r="L89">
        <v>1.04</v>
      </c>
      <c r="M89">
        <v>0.9</v>
      </c>
    </row>
    <row r="90" spans="1:13" ht="12.75">
      <c r="A90" t="s">
        <v>19</v>
      </c>
      <c r="B90">
        <v>0.97</v>
      </c>
      <c r="C90">
        <v>0.97</v>
      </c>
      <c r="D90">
        <v>0.99</v>
      </c>
      <c r="E90">
        <v>0.99</v>
      </c>
      <c r="F90">
        <v>1</v>
      </c>
      <c r="G90">
        <v>1</v>
      </c>
      <c r="H90">
        <v>0.99</v>
      </c>
      <c r="I90">
        <v>0.99</v>
      </c>
      <c r="J90">
        <v>0.97</v>
      </c>
      <c r="K90">
        <v>0.97</v>
      </c>
      <c r="L90">
        <v>0.98</v>
      </c>
      <c r="M90">
        <v>0.96</v>
      </c>
    </row>
    <row r="91" spans="1:13" ht="12.75">
      <c r="A91" t="s">
        <v>20</v>
      </c>
      <c r="B91">
        <v>0.05</v>
      </c>
      <c r="C91">
        <v>0.19</v>
      </c>
      <c r="D91">
        <v>0.17</v>
      </c>
      <c r="E91">
        <v>0.23</v>
      </c>
      <c r="F91">
        <v>0.08</v>
      </c>
      <c r="G91">
        <v>0.1</v>
      </c>
      <c r="H91">
        <v>0.08</v>
      </c>
      <c r="I91">
        <v>0.13</v>
      </c>
      <c r="J91">
        <v>0.14</v>
      </c>
      <c r="K91">
        <v>0.02</v>
      </c>
      <c r="L91">
        <v>0.08</v>
      </c>
      <c r="M91">
        <v>0.06</v>
      </c>
    </row>
    <row r="92" spans="1:13" ht="12.75">
      <c r="A92" t="s">
        <v>21</v>
      </c>
      <c r="B92">
        <v>0.07</v>
      </c>
      <c r="C92">
        <v>0.2</v>
      </c>
      <c r="D92">
        <v>0.19</v>
      </c>
      <c r="E92">
        <v>0.23</v>
      </c>
      <c r="F92">
        <v>0.1</v>
      </c>
      <c r="G92">
        <v>0.14</v>
      </c>
      <c r="H92">
        <v>0.12</v>
      </c>
      <c r="I92">
        <v>0.26</v>
      </c>
      <c r="J92">
        <v>0.28</v>
      </c>
      <c r="K92">
        <v>0.11</v>
      </c>
      <c r="L92">
        <v>0.19</v>
      </c>
      <c r="M92">
        <v>0.15</v>
      </c>
    </row>
    <row r="93" spans="1:13" ht="12.75">
      <c r="A93" t="s">
        <v>22</v>
      </c>
      <c r="B93">
        <v>0.12</v>
      </c>
      <c r="C93">
        <v>0.19</v>
      </c>
      <c r="D93">
        <v>0.19</v>
      </c>
      <c r="E93">
        <v>0.2</v>
      </c>
      <c r="F93">
        <v>0.09</v>
      </c>
      <c r="G93">
        <v>0.1</v>
      </c>
      <c r="H93">
        <v>0.08</v>
      </c>
      <c r="I93">
        <v>0.13</v>
      </c>
      <c r="J93">
        <v>0.11</v>
      </c>
      <c r="K93">
        <v>0.06</v>
      </c>
      <c r="L93">
        <v>0.09</v>
      </c>
      <c r="M93">
        <v>0.08</v>
      </c>
    </row>
    <row r="95" ht="12.75">
      <c r="A95" t="s">
        <v>23</v>
      </c>
    </row>
    <row r="97" ht="12.75">
      <c r="A97" t="s">
        <v>46</v>
      </c>
    </row>
    <row r="98" ht="12.75">
      <c r="A98" t="s">
        <v>0</v>
      </c>
    </row>
    <row r="99" ht="12.75">
      <c r="A99" t="s">
        <v>1</v>
      </c>
    </row>
    <row r="100" spans="1:13" ht="12.75">
      <c r="A100" t="s">
        <v>2</v>
      </c>
      <c r="B100">
        <v>31.5</v>
      </c>
      <c r="C100">
        <v>63</v>
      </c>
      <c r="D100">
        <v>125</v>
      </c>
      <c r="E100">
        <v>250</v>
      </c>
      <c r="F100">
        <v>500</v>
      </c>
      <c r="G100">
        <v>1000</v>
      </c>
      <c r="H100">
        <v>2000</v>
      </c>
      <c r="I100">
        <v>4000</v>
      </c>
      <c r="J100">
        <v>8000</v>
      </c>
      <c r="K100">
        <v>16000</v>
      </c>
      <c r="L100" t="s">
        <v>3</v>
      </c>
      <c r="M100" t="s">
        <v>4</v>
      </c>
    </row>
    <row r="101" spans="1:13" ht="12.75">
      <c r="A101" t="s">
        <v>5</v>
      </c>
      <c r="B101">
        <v>8.28</v>
      </c>
      <c r="C101">
        <v>17.44</v>
      </c>
      <c r="D101">
        <v>13.31</v>
      </c>
      <c r="E101">
        <v>18.63</v>
      </c>
      <c r="F101">
        <v>19.89</v>
      </c>
      <c r="G101">
        <v>22.65</v>
      </c>
      <c r="H101">
        <v>31.1</v>
      </c>
      <c r="I101">
        <v>36.89</v>
      </c>
      <c r="J101">
        <v>33.86</v>
      </c>
      <c r="K101">
        <v>41.94</v>
      </c>
      <c r="L101">
        <v>41.61</v>
      </c>
      <c r="M101">
        <v>42.62</v>
      </c>
    </row>
    <row r="102" spans="1:13" ht="12.75">
      <c r="A102" t="s">
        <v>6</v>
      </c>
      <c r="B102">
        <v>-19.5</v>
      </c>
      <c r="C102">
        <v>-16.52</v>
      </c>
      <c r="D102">
        <v>-28.64</v>
      </c>
      <c r="E102">
        <v>-25.72</v>
      </c>
      <c r="F102">
        <v>-28.39</v>
      </c>
      <c r="G102">
        <v>-27.32</v>
      </c>
      <c r="H102">
        <v>-28.96</v>
      </c>
      <c r="I102">
        <v>-30.06</v>
      </c>
      <c r="J102">
        <v>-28.1</v>
      </c>
      <c r="K102">
        <v>-17.64</v>
      </c>
      <c r="L102">
        <v>-13.53</v>
      </c>
      <c r="M102">
        <v>-7.91</v>
      </c>
    </row>
    <row r="103" spans="1:13" ht="12.75">
      <c r="A103" t="s">
        <v>7</v>
      </c>
      <c r="B103">
        <v>-60.72</v>
      </c>
      <c r="C103">
        <v>-51.56</v>
      </c>
      <c r="D103">
        <v>-55.69</v>
      </c>
      <c r="E103">
        <v>-50.37</v>
      </c>
      <c r="F103">
        <v>-49.11</v>
      </c>
      <c r="G103">
        <v>-46.35</v>
      </c>
      <c r="H103">
        <v>-37.9</v>
      </c>
      <c r="I103">
        <v>-32.11</v>
      </c>
      <c r="J103">
        <v>-35.14</v>
      </c>
      <c r="K103">
        <v>-27.06</v>
      </c>
      <c r="L103">
        <v>-35.39</v>
      </c>
      <c r="M103">
        <v>-34.38</v>
      </c>
    </row>
    <row r="104" spans="1:13" ht="12.75">
      <c r="A104" t="s">
        <v>8</v>
      </c>
      <c r="B104">
        <v>0.8</v>
      </c>
      <c r="C104">
        <v>2.65</v>
      </c>
      <c r="D104">
        <v>-3.73</v>
      </c>
      <c r="E104">
        <v>-2.22</v>
      </c>
      <c r="F104">
        <v>-5.39</v>
      </c>
      <c r="G104">
        <v>1.77</v>
      </c>
      <c r="H104">
        <v>3.13</v>
      </c>
      <c r="I104">
        <v>6.44</v>
      </c>
      <c r="J104">
        <v>8.01</v>
      </c>
      <c r="K104">
        <v>16.89</v>
      </c>
      <c r="L104">
        <v>7.27</v>
      </c>
      <c r="M104">
        <v>8.76</v>
      </c>
    </row>
    <row r="105" spans="1:13" ht="12.75">
      <c r="A105" t="s">
        <v>9</v>
      </c>
      <c r="B105">
        <v>2.67</v>
      </c>
      <c r="C105">
        <v>3.48</v>
      </c>
      <c r="D105">
        <v>-0.9</v>
      </c>
      <c r="E105">
        <v>-0.44</v>
      </c>
      <c r="F105">
        <v>-2.17</v>
      </c>
      <c r="G105">
        <v>2.61</v>
      </c>
      <c r="H105">
        <v>4.34</v>
      </c>
      <c r="I105">
        <v>8.09</v>
      </c>
      <c r="J105">
        <v>10.19</v>
      </c>
      <c r="K105">
        <v>20.56</v>
      </c>
      <c r="L105">
        <v>8.79</v>
      </c>
      <c r="M105">
        <v>10.29</v>
      </c>
    </row>
    <row r="106" spans="1:13" ht="12.75">
      <c r="A106" t="s">
        <v>10</v>
      </c>
      <c r="B106">
        <v>54.62</v>
      </c>
      <c r="C106">
        <v>64.8</v>
      </c>
      <c r="D106">
        <v>29.76</v>
      </c>
      <c r="E106">
        <v>37.51</v>
      </c>
      <c r="F106">
        <v>22.42</v>
      </c>
      <c r="G106">
        <v>60.04</v>
      </c>
      <c r="H106">
        <v>67.28</v>
      </c>
      <c r="I106">
        <v>81.51</v>
      </c>
      <c r="J106">
        <v>86.36</v>
      </c>
      <c r="K106">
        <v>97.99</v>
      </c>
      <c r="L106">
        <v>84.22</v>
      </c>
      <c r="M106">
        <v>88.25</v>
      </c>
    </row>
    <row r="107" spans="1:13" ht="12.75">
      <c r="A107" t="s">
        <v>11</v>
      </c>
      <c r="B107">
        <v>168.91</v>
      </c>
      <c r="C107">
        <v>90.92</v>
      </c>
      <c r="D107">
        <v>162.77</v>
      </c>
      <c r="E107">
        <v>144</v>
      </c>
      <c r="F107">
        <v>154.69</v>
      </c>
      <c r="G107">
        <v>98.35</v>
      </c>
      <c r="H107">
        <v>68.28</v>
      </c>
      <c r="I107">
        <v>30.56</v>
      </c>
      <c r="J107">
        <v>20.29</v>
      </c>
      <c r="K107">
        <v>5.03</v>
      </c>
      <c r="L107">
        <v>28.23</v>
      </c>
      <c r="M107">
        <v>21.65</v>
      </c>
    </row>
    <row r="108" spans="1:13" ht="12.75">
      <c r="A108" t="s">
        <v>12</v>
      </c>
      <c r="B108">
        <v>2.18</v>
      </c>
      <c r="C108">
        <v>0.86</v>
      </c>
      <c r="D108">
        <v>2.31</v>
      </c>
      <c r="E108">
        <v>1.95</v>
      </c>
      <c r="F108">
        <v>2.11</v>
      </c>
      <c r="G108">
        <v>2.33</v>
      </c>
      <c r="H108">
        <v>1.76</v>
      </c>
      <c r="I108">
        <v>1.03</v>
      </c>
      <c r="J108">
        <v>0.69</v>
      </c>
      <c r="K108" t="s">
        <v>16</v>
      </c>
      <c r="L108">
        <v>1.02</v>
      </c>
      <c r="M108">
        <v>0.84</v>
      </c>
    </row>
    <row r="109" spans="1:13" ht="12.75">
      <c r="A109" t="s">
        <v>13</v>
      </c>
      <c r="B109">
        <v>2.74</v>
      </c>
      <c r="C109">
        <v>2.39</v>
      </c>
      <c r="D109">
        <v>2.99</v>
      </c>
      <c r="E109">
        <v>2.68</v>
      </c>
      <c r="F109">
        <v>2.55</v>
      </c>
      <c r="G109">
        <v>2.56</v>
      </c>
      <c r="H109">
        <v>2.08</v>
      </c>
      <c r="I109">
        <v>1.3</v>
      </c>
      <c r="J109">
        <v>0.71</v>
      </c>
      <c r="K109">
        <v>0.38</v>
      </c>
      <c r="L109">
        <v>1.57</v>
      </c>
      <c r="M109">
        <v>1.55</v>
      </c>
    </row>
    <row r="110" spans="1:13" ht="12.75">
      <c r="A110" t="s">
        <v>14</v>
      </c>
      <c r="B110">
        <v>0.99</v>
      </c>
      <c r="C110">
        <v>0.97</v>
      </c>
      <c r="D110">
        <v>0.99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0.98</v>
      </c>
      <c r="L110">
        <v>0.99</v>
      </c>
      <c r="M110">
        <v>0.98</v>
      </c>
    </row>
    <row r="111" spans="1:13" ht="12.75">
      <c r="A111" t="s">
        <v>15</v>
      </c>
      <c r="B111">
        <v>2.73</v>
      </c>
      <c r="C111">
        <v>2.39</v>
      </c>
      <c r="D111">
        <v>2.89</v>
      </c>
      <c r="E111">
        <v>2.77</v>
      </c>
      <c r="F111">
        <v>2.65</v>
      </c>
      <c r="G111">
        <v>2.61</v>
      </c>
      <c r="H111">
        <v>2.17</v>
      </c>
      <c r="I111">
        <v>1.41</v>
      </c>
      <c r="J111">
        <v>0.77</v>
      </c>
      <c r="K111">
        <v>0.35</v>
      </c>
      <c r="L111">
        <v>1.83</v>
      </c>
      <c r="M111">
        <v>1.88</v>
      </c>
    </row>
    <row r="112" spans="1:13" ht="12.75">
      <c r="A112" t="s">
        <v>17</v>
      </c>
      <c r="B112">
        <v>1</v>
      </c>
      <c r="C112">
        <v>0.99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0.99</v>
      </c>
      <c r="L112">
        <v>0.99</v>
      </c>
      <c r="M112">
        <v>0.98</v>
      </c>
    </row>
    <row r="113" spans="1:13" ht="12.75">
      <c r="A113" t="s">
        <v>18</v>
      </c>
      <c r="B113">
        <v>3.27</v>
      </c>
      <c r="C113">
        <v>1.7</v>
      </c>
      <c r="D113">
        <v>3.07</v>
      </c>
      <c r="E113">
        <v>2.51</v>
      </c>
      <c r="F113">
        <v>2.45</v>
      </c>
      <c r="G113">
        <v>2.47</v>
      </c>
      <c r="H113">
        <v>1.89</v>
      </c>
      <c r="I113">
        <v>1.12</v>
      </c>
      <c r="J113">
        <v>0.66</v>
      </c>
      <c r="K113">
        <v>0.29</v>
      </c>
      <c r="L113">
        <v>1.22</v>
      </c>
      <c r="M113">
        <v>1.06</v>
      </c>
    </row>
    <row r="114" spans="1:13" ht="12.75">
      <c r="A114" t="s">
        <v>19</v>
      </c>
      <c r="B114">
        <v>0.97</v>
      </c>
      <c r="C114">
        <v>0.88</v>
      </c>
      <c r="D114">
        <v>0.99</v>
      </c>
      <c r="E114">
        <v>0.99</v>
      </c>
      <c r="F114">
        <v>1</v>
      </c>
      <c r="G114">
        <v>1</v>
      </c>
      <c r="H114">
        <v>1</v>
      </c>
      <c r="I114">
        <v>0.99</v>
      </c>
      <c r="J114">
        <v>0.98</v>
      </c>
      <c r="K114">
        <v>0.95</v>
      </c>
      <c r="L114">
        <v>0.99</v>
      </c>
      <c r="M114">
        <v>0.98</v>
      </c>
    </row>
    <row r="115" spans="1:13" ht="12.75">
      <c r="A115" t="s">
        <v>20</v>
      </c>
      <c r="B115">
        <v>0.12</v>
      </c>
      <c r="C115">
        <v>0.28</v>
      </c>
      <c r="D115">
        <v>0.16</v>
      </c>
      <c r="E115">
        <v>0.18</v>
      </c>
      <c r="F115">
        <v>0.11</v>
      </c>
      <c r="G115">
        <v>0.11</v>
      </c>
      <c r="H115">
        <v>0.1</v>
      </c>
      <c r="I115">
        <v>0.16</v>
      </c>
      <c r="J115">
        <v>0.19</v>
      </c>
      <c r="K115">
        <v>0.03</v>
      </c>
      <c r="L115">
        <v>0.12</v>
      </c>
      <c r="M115">
        <v>0.09</v>
      </c>
    </row>
    <row r="116" spans="1:13" ht="12.75">
      <c r="A116" t="s">
        <v>21</v>
      </c>
      <c r="B116">
        <v>0.13</v>
      </c>
      <c r="C116">
        <v>0.31</v>
      </c>
      <c r="D116">
        <v>0.2</v>
      </c>
      <c r="E116">
        <v>0.19</v>
      </c>
      <c r="F116">
        <v>0.13</v>
      </c>
      <c r="G116">
        <v>0.13</v>
      </c>
      <c r="H116">
        <v>0.15</v>
      </c>
      <c r="I116">
        <v>0.25</v>
      </c>
      <c r="J116">
        <v>0.34</v>
      </c>
      <c r="K116">
        <v>0.1</v>
      </c>
      <c r="L116">
        <v>0.2</v>
      </c>
      <c r="M116">
        <v>0.17</v>
      </c>
    </row>
    <row r="117" spans="1:13" ht="12.75">
      <c r="A117" t="s">
        <v>22</v>
      </c>
      <c r="B117">
        <v>0.16</v>
      </c>
      <c r="C117">
        <v>0.2</v>
      </c>
      <c r="D117">
        <v>0.19</v>
      </c>
      <c r="E117">
        <v>0.22</v>
      </c>
      <c r="F117">
        <v>0.13</v>
      </c>
      <c r="G117">
        <v>0.11</v>
      </c>
      <c r="H117">
        <v>0.11</v>
      </c>
      <c r="I117">
        <v>0.11</v>
      </c>
      <c r="J117">
        <v>0.16</v>
      </c>
      <c r="K117">
        <v>0.06</v>
      </c>
      <c r="L117">
        <v>0.11</v>
      </c>
      <c r="M117">
        <v>0.09</v>
      </c>
    </row>
    <row r="119" ht="12.75">
      <c r="A119" t="s">
        <v>23</v>
      </c>
    </row>
    <row r="121" ht="12.75">
      <c r="A121" t="s">
        <v>47</v>
      </c>
    </row>
    <row r="122" ht="12.75">
      <c r="A122" t="s">
        <v>0</v>
      </c>
    </row>
    <row r="123" ht="12.75">
      <c r="A123" t="s">
        <v>1</v>
      </c>
    </row>
    <row r="124" spans="1:13" ht="12.75">
      <c r="A124" t="s">
        <v>2</v>
      </c>
      <c r="B124">
        <v>31.5</v>
      </c>
      <c r="C124">
        <v>63</v>
      </c>
      <c r="D124">
        <v>125</v>
      </c>
      <c r="E124">
        <v>250</v>
      </c>
      <c r="F124">
        <v>500</v>
      </c>
      <c r="G124">
        <v>1000</v>
      </c>
      <c r="H124">
        <v>2000</v>
      </c>
      <c r="I124">
        <v>4000</v>
      </c>
      <c r="J124">
        <v>8000</v>
      </c>
      <c r="K124">
        <v>16000</v>
      </c>
      <c r="L124" t="s">
        <v>3</v>
      </c>
      <c r="M124" t="s">
        <v>4</v>
      </c>
    </row>
    <row r="125" spans="1:13" ht="12.75">
      <c r="A125" t="s">
        <v>5</v>
      </c>
      <c r="B125">
        <v>7.26</v>
      </c>
      <c r="C125">
        <v>16.87</v>
      </c>
      <c r="D125">
        <v>13.73</v>
      </c>
      <c r="E125">
        <v>17.39</v>
      </c>
      <c r="F125">
        <v>18.11</v>
      </c>
      <c r="G125">
        <v>21.3</v>
      </c>
      <c r="H125">
        <v>30.05</v>
      </c>
      <c r="I125">
        <v>33.88</v>
      </c>
      <c r="J125">
        <v>31.59</v>
      </c>
      <c r="K125">
        <v>39.76</v>
      </c>
      <c r="L125">
        <v>39.19</v>
      </c>
      <c r="M125">
        <v>40.11</v>
      </c>
    </row>
    <row r="126" spans="1:13" ht="12.75">
      <c r="A126" t="s">
        <v>6</v>
      </c>
      <c r="B126">
        <v>-19.37</v>
      </c>
      <c r="C126">
        <v>-13.37</v>
      </c>
      <c r="D126">
        <v>-28.74</v>
      </c>
      <c r="E126">
        <v>-25.03</v>
      </c>
      <c r="F126">
        <v>-30.26</v>
      </c>
      <c r="G126">
        <v>-29.89</v>
      </c>
      <c r="H126">
        <v>-32.57</v>
      </c>
      <c r="I126">
        <v>-27.24</v>
      </c>
      <c r="J126">
        <v>-27.49</v>
      </c>
      <c r="K126">
        <v>-17.32</v>
      </c>
      <c r="L126">
        <v>-13.17</v>
      </c>
      <c r="M126">
        <v>-6.99</v>
      </c>
    </row>
    <row r="127" spans="1:13" ht="12.75">
      <c r="A127" t="s">
        <v>7</v>
      </c>
      <c r="B127">
        <v>-61.74</v>
      </c>
      <c r="C127">
        <v>-52.13</v>
      </c>
      <c r="D127">
        <v>-55.27</v>
      </c>
      <c r="E127">
        <v>-51.61</v>
      </c>
      <c r="F127">
        <v>-50.89</v>
      </c>
      <c r="G127">
        <v>-47.7</v>
      </c>
      <c r="H127">
        <v>-38.95</v>
      </c>
      <c r="I127">
        <v>-35.12</v>
      </c>
      <c r="J127">
        <v>-37.41</v>
      </c>
      <c r="K127">
        <v>-29.24</v>
      </c>
      <c r="L127">
        <v>-37.81</v>
      </c>
      <c r="M127">
        <v>-36.89</v>
      </c>
    </row>
    <row r="128" spans="1:13" ht="12.75">
      <c r="A128" t="s">
        <v>8</v>
      </c>
      <c r="B128">
        <v>1.35</v>
      </c>
      <c r="C128">
        <v>0.49</v>
      </c>
      <c r="D128">
        <v>-6.39</v>
      </c>
      <c r="E128">
        <v>-3.83</v>
      </c>
      <c r="F128">
        <v>-7.19</v>
      </c>
      <c r="G128">
        <v>-0.78</v>
      </c>
      <c r="H128">
        <v>2.23</v>
      </c>
      <c r="I128">
        <v>3.42</v>
      </c>
      <c r="J128">
        <v>6.49</v>
      </c>
      <c r="K128">
        <v>17.02</v>
      </c>
      <c r="L128">
        <v>5.15</v>
      </c>
      <c r="M128">
        <v>6.69</v>
      </c>
    </row>
    <row r="129" spans="1:13" ht="12.75">
      <c r="A129" t="s">
        <v>9</v>
      </c>
      <c r="B129">
        <v>2.76</v>
      </c>
      <c r="C129">
        <v>2.55</v>
      </c>
      <c r="D129">
        <v>0.62</v>
      </c>
      <c r="E129">
        <v>-2.03</v>
      </c>
      <c r="F129">
        <v>-4.13</v>
      </c>
      <c r="G129">
        <v>0.61</v>
      </c>
      <c r="H129">
        <v>3.35</v>
      </c>
      <c r="I129">
        <v>5.19</v>
      </c>
      <c r="J129">
        <v>9.06</v>
      </c>
      <c r="K129">
        <v>20.99</v>
      </c>
      <c r="L129">
        <v>6.68</v>
      </c>
      <c r="M129">
        <v>8.2</v>
      </c>
    </row>
    <row r="130" spans="1:13" ht="12.75">
      <c r="A130" t="s">
        <v>10</v>
      </c>
      <c r="B130">
        <v>57.71</v>
      </c>
      <c r="C130">
        <v>52.8</v>
      </c>
      <c r="D130">
        <v>18.69</v>
      </c>
      <c r="E130">
        <v>29.29</v>
      </c>
      <c r="F130">
        <v>16.03</v>
      </c>
      <c r="G130">
        <v>45.5</v>
      </c>
      <c r="H130">
        <v>62.54</v>
      </c>
      <c r="I130">
        <v>68.74</v>
      </c>
      <c r="J130">
        <v>81.69</v>
      </c>
      <c r="K130">
        <v>98.05</v>
      </c>
      <c r="L130">
        <v>76.6</v>
      </c>
      <c r="M130">
        <v>82.35</v>
      </c>
    </row>
    <row r="131" spans="1:13" ht="12.75">
      <c r="A131" t="s">
        <v>11</v>
      </c>
      <c r="B131">
        <v>172.51</v>
      </c>
      <c r="C131">
        <v>118.89</v>
      </c>
      <c r="D131">
        <v>165.29</v>
      </c>
      <c r="E131">
        <v>179.55</v>
      </c>
      <c r="F131">
        <v>187.11</v>
      </c>
      <c r="G131">
        <v>129.24</v>
      </c>
      <c r="H131">
        <v>78.17</v>
      </c>
      <c r="I131">
        <v>49.75</v>
      </c>
      <c r="J131">
        <v>26.81</v>
      </c>
      <c r="K131">
        <v>5.17</v>
      </c>
      <c r="L131">
        <v>41.33</v>
      </c>
      <c r="M131">
        <v>32.08</v>
      </c>
    </row>
    <row r="132" spans="1:13" ht="12.75">
      <c r="A132" t="s">
        <v>12</v>
      </c>
      <c r="B132">
        <v>3.4</v>
      </c>
      <c r="C132">
        <v>1.92</v>
      </c>
      <c r="D132">
        <v>2.5</v>
      </c>
      <c r="E132">
        <v>2.55</v>
      </c>
      <c r="F132">
        <v>2.3</v>
      </c>
      <c r="G132">
        <v>2.41</v>
      </c>
      <c r="H132">
        <v>1.9</v>
      </c>
      <c r="I132">
        <v>1.25</v>
      </c>
      <c r="J132">
        <v>0.71</v>
      </c>
      <c r="K132" t="s">
        <v>16</v>
      </c>
      <c r="L132">
        <v>1.21</v>
      </c>
      <c r="M132">
        <v>1.09</v>
      </c>
    </row>
    <row r="133" spans="1:13" ht="12.75">
      <c r="A133" t="s">
        <v>13</v>
      </c>
      <c r="B133">
        <v>2.83</v>
      </c>
      <c r="C133">
        <v>1.81</v>
      </c>
      <c r="D133">
        <v>2.85</v>
      </c>
      <c r="E133">
        <v>2.64</v>
      </c>
      <c r="F133">
        <v>2.87</v>
      </c>
      <c r="G133">
        <v>2.57</v>
      </c>
      <c r="H133">
        <v>2.24</v>
      </c>
      <c r="I133">
        <v>1.39</v>
      </c>
      <c r="J133">
        <v>0.75</v>
      </c>
      <c r="K133">
        <v>0.37</v>
      </c>
      <c r="L133">
        <v>1.76</v>
      </c>
      <c r="M133">
        <v>1.77</v>
      </c>
    </row>
    <row r="134" spans="1:13" ht="12.75">
      <c r="A134" t="s">
        <v>14</v>
      </c>
      <c r="B134">
        <v>0.96</v>
      </c>
      <c r="C134">
        <v>0.99</v>
      </c>
      <c r="D134">
        <v>0.99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0.98</v>
      </c>
      <c r="L134">
        <v>0.99</v>
      </c>
      <c r="M134">
        <v>0.99</v>
      </c>
    </row>
    <row r="135" spans="1:13" ht="12.75">
      <c r="A135" t="s">
        <v>15</v>
      </c>
      <c r="B135">
        <v>2.71</v>
      </c>
      <c r="C135">
        <v>1.76</v>
      </c>
      <c r="D135">
        <v>2.67</v>
      </c>
      <c r="E135">
        <v>2.78</v>
      </c>
      <c r="F135">
        <v>2.79</v>
      </c>
      <c r="G135">
        <v>2.62</v>
      </c>
      <c r="H135">
        <v>2.18</v>
      </c>
      <c r="I135">
        <v>1.44</v>
      </c>
      <c r="J135">
        <v>0.82</v>
      </c>
      <c r="K135">
        <v>0.37</v>
      </c>
      <c r="L135">
        <v>1.93</v>
      </c>
      <c r="M135">
        <v>2</v>
      </c>
    </row>
    <row r="136" spans="1:13" ht="12.75">
      <c r="A136" t="s">
        <v>17</v>
      </c>
      <c r="B136">
        <v>0.98</v>
      </c>
      <c r="C136">
        <v>0.99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0.99</v>
      </c>
      <c r="M136">
        <v>0.99</v>
      </c>
    </row>
    <row r="137" spans="1:13" ht="12.75">
      <c r="A137" t="s">
        <v>18</v>
      </c>
      <c r="B137" t="s">
        <v>16</v>
      </c>
      <c r="C137">
        <v>1.71</v>
      </c>
      <c r="D137">
        <v>3.15</v>
      </c>
      <c r="E137">
        <v>2.8</v>
      </c>
      <c r="F137">
        <v>2.92</v>
      </c>
      <c r="G137">
        <v>2.35</v>
      </c>
      <c r="H137">
        <v>2.14</v>
      </c>
      <c r="I137">
        <v>1.23</v>
      </c>
      <c r="J137">
        <v>0.65</v>
      </c>
      <c r="K137">
        <v>0.32</v>
      </c>
      <c r="L137">
        <v>1.41</v>
      </c>
      <c r="M137">
        <v>1.35</v>
      </c>
    </row>
    <row r="138" spans="1:13" ht="12.75">
      <c r="A138" t="s">
        <v>19</v>
      </c>
      <c r="B138" t="s">
        <v>16</v>
      </c>
      <c r="C138">
        <v>0.93</v>
      </c>
      <c r="D138">
        <v>0.97</v>
      </c>
      <c r="E138">
        <v>1</v>
      </c>
      <c r="F138">
        <v>0.99</v>
      </c>
      <c r="G138">
        <v>1</v>
      </c>
      <c r="H138">
        <v>1</v>
      </c>
      <c r="I138">
        <v>1</v>
      </c>
      <c r="J138">
        <v>0.99</v>
      </c>
      <c r="K138">
        <v>0.88</v>
      </c>
      <c r="L138">
        <v>1</v>
      </c>
      <c r="M138">
        <v>0.99</v>
      </c>
    </row>
    <row r="139" spans="1:13" ht="12.75">
      <c r="A139" t="s">
        <v>20</v>
      </c>
      <c r="B139">
        <v>0.15</v>
      </c>
      <c r="C139">
        <v>0.34</v>
      </c>
      <c r="D139">
        <v>0.07</v>
      </c>
      <c r="E139">
        <v>0.23</v>
      </c>
      <c r="F139">
        <v>0.12</v>
      </c>
      <c r="G139">
        <v>0.12</v>
      </c>
      <c r="H139">
        <v>0.13</v>
      </c>
      <c r="I139">
        <v>0.24</v>
      </c>
      <c r="J139">
        <v>0.28</v>
      </c>
      <c r="K139">
        <v>0.04</v>
      </c>
      <c r="L139">
        <v>0.17</v>
      </c>
      <c r="M139">
        <v>0.13</v>
      </c>
    </row>
    <row r="140" spans="1:13" ht="12.75">
      <c r="A140" t="s">
        <v>21</v>
      </c>
      <c r="B140">
        <v>0.16</v>
      </c>
      <c r="C140">
        <v>0.4</v>
      </c>
      <c r="D140">
        <v>0.09</v>
      </c>
      <c r="E140">
        <v>0.24</v>
      </c>
      <c r="F140">
        <v>0.14</v>
      </c>
      <c r="G140">
        <v>0.14</v>
      </c>
      <c r="H140">
        <v>0.16</v>
      </c>
      <c r="I140">
        <v>0.35</v>
      </c>
      <c r="J140">
        <v>0.45</v>
      </c>
      <c r="K140">
        <v>0.09</v>
      </c>
      <c r="L140">
        <v>0.25</v>
      </c>
      <c r="M140">
        <v>0.2</v>
      </c>
    </row>
    <row r="141" spans="1:13" ht="12.75">
      <c r="A141" t="s">
        <v>22</v>
      </c>
      <c r="B141">
        <v>0.18</v>
      </c>
      <c r="C141">
        <v>0.3</v>
      </c>
      <c r="D141">
        <v>0.13</v>
      </c>
      <c r="E141">
        <v>0.24</v>
      </c>
      <c r="F141">
        <v>0.12</v>
      </c>
      <c r="G141">
        <v>0.1</v>
      </c>
      <c r="H141">
        <v>0.1</v>
      </c>
      <c r="I141">
        <v>0.17</v>
      </c>
      <c r="J141">
        <v>0.21</v>
      </c>
      <c r="K141">
        <v>0.06</v>
      </c>
      <c r="L141">
        <v>0.13</v>
      </c>
      <c r="M141">
        <v>0.11</v>
      </c>
    </row>
    <row r="143" ht="12.75">
      <c r="A143" t="s">
        <v>23</v>
      </c>
    </row>
    <row r="145" ht="12.75">
      <c r="A145" t="s">
        <v>48</v>
      </c>
    </row>
    <row r="146" ht="12.75">
      <c r="A146" t="s">
        <v>0</v>
      </c>
    </row>
    <row r="147" ht="12.75">
      <c r="A147" t="s">
        <v>1</v>
      </c>
    </row>
    <row r="148" spans="1:13" ht="12.75">
      <c r="A148" t="s">
        <v>2</v>
      </c>
      <c r="B148">
        <v>31.5</v>
      </c>
      <c r="C148">
        <v>63</v>
      </c>
      <c r="D148">
        <v>125</v>
      </c>
      <c r="E148">
        <v>250</v>
      </c>
      <c r="F148">
        <v>500</v>
      </c>
      <c r="G148">
        <v>1000</v>
      </c>
      <c r="H148">
        <v>2000</v>
      </c>
      <c r="I148">
        <v>4000</v>
      </c>
      <c r="J148">
        <v>8000</v>
      </c>
      <c r="K148">
        <v>16000</v>
      </c>
      <c r="L148" t="s">
        <v>3</v>
      </c>
      <c r="M148" t="s">
        <v>4</v>
      </c>
    </row>
    <row r="149" spans="1:13" ht="12.75">
      <c r="A149" t="s">
        <v>5</v>
      </c>
      <c r="B149">
        <v>6.75</v>
      </c>
      <c r="C149">
        <v>15.4</v>
      </c>
      <c r="D149">
        <v>13.25</v>
      </c>
      <c r="E149">
        <v>15.99</v>
      </c>
      <c r="F149">
        <v>18.01</v>
      </c>
      <c r="G149">
        <v>19.73</v>
      </c>
      <c r="H149">
        <v>28.63</v>
      </c>
      <c r="I149">
        <v>31.37</v>
      </c>
      <c r="J149">
        <v>29.1</v>
      </c>
      <c r="K149">
        <v>36.09</v>
      </c>
      <c r="L149">
        <v>36.64</v>
      </c>
      <c r="M149">
        <v>37.21</v>
      </c>
    </row>
    <row r="150" spans="1:13" ht="12.75">
      <c r="A150" t="s">
        <v>6</v>
      </c>
      <c r="B150">
        <v>-17.61</v>
      </c>
      <c r="C150">
        <v>-16.64</v>
      </c>
      <c r="D150">
        <v>-26.95</v>
      </c>
      <c r="E150">
        <v>-30.53</v>
      </c>
      <c r="F150">
        <v>-29.41</v>
      </c>
      <c r="G150">
        <v>-30.29</v>
      </c>
      <c r="H150">
        <v>-29.93</v>
      </c>
      <c r="I150">
        <v>-30.83</v>
      </c>
      <c r="J150">
        <v>-27.83</v>
      </c>
      <c r="K150">
        <v>-15.44</v>
      </c>
      <c r="L150">
        <v>-10.17</v>
      </c>
      <c r="M150">
        <v>-4.79</v>
      </c>
    </row>
    <row r="151" spans="1:13" ht="12.75">
      <c r="A151" t="s">
        <v>7</v>
      </c>
      <c r="B151">
        <v>-62.25</v>
      </c>
      <c r="C151">
        <v>-53.6</v>
      </c>
      <c r="D151">
        <v>-55.75</v>
      </c>
      <c r="E151">
        <v>-53.01</v>
      </c>
      <c r="F151">
        <v>-50.99</v>
      </c>
      <c r="G151">
        <v>-49.27</v>
      </c>
      <c r="H151">
        <v>-40.37</v>
      </c>
      <c r="I151">
        <v>-37.63</v>
      </c>
      <c r="J151">
        <v>-39.9</v>
      </c>
      <c r="K151">
        <v>-32.91</v>
      </c>
      <c r="L151">
        <v>-40.36</v>
      </c>
      <c r="M151">
        <v>-39.79</v>
      </c>
    </row>
    <row r="152" spans="1:13" ht="12.75">
      <c r="A152" t="s">
        <v>8</v>
      </c>
      <c r="B152">
        <v>-1.2</v>
      </c>
      <c r="C152">
        <v>1.81</v>
      </c>
      <c r="D152">
        <v>-8.09</v>
      </c>
      <c r="E152">
        <v>-5.88</v>
      </c>
      <c r="F152">
        <v>-6.5</v>
      </c>
      <c r="G152">
        <v>-3.57</v>
      </c>
      <c r="H152">
        <v>0.22</v>
      </c>
      <c r="I152">
        <v>0.39</v>
      </c>
      <c r="J152">
        <v>4.28</v>
      </c>
      <c r="K152">
        <v>14.6</v>
      </c>
      <c r="L152">
        <v>2.28</v>
      </c>
      <c r="M152">
        <v>3.66</v>
      </c>
    </row>
    <row r="153" spans="1:13" ht="12.75">
      <c r="A153" t="s">
        <v>9</v>
      </c>
      <c r="B153">
        <v>1.28</v>
      </c>
      <c r="C153">
        <v>3.57</v>
      </c>
      <c r="D153">
        <v>-0.57</v>
      </c>
      <c r="E153">
        <v>-3.86</v>
      </c>
      <c r="F153">
        <v>-1.54</v>
      </c>
      <c r="G153">
        <v>-2.05</v>
      </c>
      <c r="H153">
        <v>2.17</v>
      </c>
      <c r="I153">
        <v>3.41</v>
      </c>
      <c r="J153">
        <v>7.78</v>
      </c>
      <c r="K153">
        <v>19.6</v>
      </c>
      <c r="L153">
        <v>4.68</v>
      </c>
      <c r="M153">
        <v>5.93</v>
      </c>
    </row>
    <row r="154" spans="1:13" ht="12.75">
      <c r="A154" t="s">
        <v>10</v>
      </c>
      <c r="B154">
        <v>43.11</v>
      </c>
      <c r="C154">
        <v>60.29</v>
      </c>
      <c r="D154">
        <v>13.42</v>
      </c>
      <c r="E154">
        <v>20.51</v>
      </c>
      <c r="F154">
        <v>18.31</v>
      </c>
      <c r="G154">
        <v>30.52</v>
      </c>
      <c r="H154">
        <v>51.27</v>
      </c>
      <c r="I154">
        <v>52.25</v>
      </c>
      <c r="J154">
        <v>72.8</v>
      </c>
      <c r="K154">
        <v>96.65</v>
      </c>
      <c r="L154">
        <v>62.82</v>
      </c>
      <c r="M154">
        <v>69.91</v>
      </c>
    </row>
    <row r="155" spans="1:13" ht="12.75">
      <c r="A155" t="s">
        <v>11</v>
      </c>
      <c r="B155">
        <v>170.06</v>
      </c>
      <c r="C155">
        <v>117.94</v>
      </c>
      <c r="D155">
        <v>171.18</v>
      </c>
      <c r="E155">
        <v>191.91</v>
      </c>
      <c r="F155">
        <v>190.57</v>
      </c>
      <c r="G155">
        <v>169.42</v>
      </c>
      <c r="H155">
        <v>102.31</v>
      </c>
      <c r="I155">
        <v>74.57</v>
      </c>
      <c r="J155">
        <v>36.16</v>
      </c>
      <c r="K155">
        <v>6.53</v>
      </c>
      <c r="L155">
        <v>64.53</v>
      </c>
      <c r="M155">
        <v>53.03</v>
      </c>
    </row>
    <row r="156" spans="1:13" ht="12.75">
      <c r="A156" t="s">
        <v>12</v>
      </c>
      <c r="B156">
        <v>1.51</v>
      </c>
      <c r="C156">
        <v>1.79</v>
      </c>
      <c r="D156">
        <v>2.33</v>
      </c>
      <c r="E156">
        <v>2.66</v>
      </c>
      <c r="F156">
        <v>2.62</v>
      </c>
      <c r="G156">
        <v>2.47</v>
      </c>
      <c r="H156">
        <v>2.09</v>
      </c>
      <c r="I156">
        <v>1.24</v>
      </c>
      <c r="J156">
        <v>0.73</v>
      </c>
      <c r="K156" t="s">
        <v>16</v>
      </c>
      <c r="L156">
        <v>1.36</v>
      </c>
      <c r="M156">
        <v>1.27</v>
      </c>
    </row>
    <row r="157" spans="1:13" ht="12.75">
      <c r="A157" t="s">
        <v>13</v>
      </c>
      <c r="B157">
        <v>2.85</v>
      </c>
      <c r="C157">
        <v>1.97</v>
      </c>
      <c r="D157">
        <v>2.65</v>
      </c>
      <c r="E157">
        <v>2.83</v>
      </c>
      <c r="F157">
        <v>2.59</v>
      </c>
      <c r="G157">
        <v>2.61</v>
      </c>
      <c r="H157">
        <v>2.19</v>
      </c>
      <c r="I157">
        <v>1.46</v>
      </c>
      <c r="J157">
        <v>0.8</v>
      </c>
      <c r="K157">
        <v>0.37</v>
      </c>
      <c r="L157">
        <v>1.92</v>
      </c>
      <c r="M157">
        <v>1.94</v>
      </c>
    </row>
    <row r="158" spans="1:13" ht="12.75">
      <c r="A158" t="s">
        <v>14</v>
      </c>
      <c r="B158">
        <v>0.98</v>
      </c>
      <c r="C158">
        <v>0.96</v>
      </c>
      <c r="D158">
        <v>0.99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0.99</v>
      </c>
      <c r="L158">
        <v>1</v>
      </c>
      <c r="M158">
        <v>0.99</v>
      </c>
    </row>
    <row r="159" spans="1:13" ht="12.75">
      <c r="A159" t="s">
        <v>15</v>
      </c>
      <c r="B159">
        <v>3.3</v>
      </c>
      <c r="C159">
        <v>2.15</v>
      </c>
      <c r="D159">
        <v>2.76</v>
      </c>
      <c r="E159">
        <v>2.83</v>
      </c>
      <c r="F159">
        <v>2.65</v>
      </c>
      <c r="G159">
        <v>2.63</v>
      </c>
      <c r="H159">
        <v>2.17</v>
      </c>
      <c r="I159">
        <v>1.48</v>
      </c>
      <c r="J159">
        <v>0.84</v>
      </c>
      <c r="K159">
        <v>0.38</v>
      </c>
      <c r="L159">
        <v>2.01</v>
      </c>
      <c r="M159">
        <v>2.09</v>
      </c>
    </row>
    <row r="160" spans="1:13" ht="12.75">
      <c r="A160" t="s">
        <v>17</v>
      </c>
      <c r="B160">
        <v>0.94</v>
      </c>
      <c r="C160">
        <v>0.98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</row>
    <row r="161" spans="1:13" ht="12.75">
      <c r="A161" t="s">
        <v>18</v>
      </c>
      <c r="B161">
        <v>3.02</v>
      </c>
      <c r="C161">
        <v>1.36</v>
      </c>
      <c r="D161">
        <v>2.41</v>
      </c>
      <c r="E161">
        <v>2.75</v>
      </c>
      <c r="F161">
        <v>2.6</v>
      </c>
      <c r="G161">
        <v>2.6</v>
      </c>
      <c r="H161">
        <v>2.26</v>
      </c>
      <c r="I161">
        <v>1.4</v>
      </c>
      <c r="J161">
        <v>0.71</v>
      </c>
      <c r="K161">
        <v>0.37</v>
      </c>
      <c r="L161">
        <v>1.69</v>
      </c>
      <c r="M161">
        <v>1.62</v>
      </c>
    </row>
    <row r="162" spans="1:13" ht="12.75">
      <c r="A162" t="s">
        <v>19</v>
      </c>
      <c r="B162">
        <v>0.95</v>
      </c>
      <c r="C162">
        <v>0.93</v>
      </c>
      <c r="D162">
        <v>0.99</v>
      </c>
      <c r="E162">
        <v>0.99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0.98</v>
      </c>
      <c r="L162">
        <v>1</v>
      </c>
      <c r="M162">
        <v>0.99</v>
      </c>
    </row>
    <row r="163" spans="1:13" ht="12.75">
      <c r="A163" t="s">
        <v>20</v>
      </c>
      <c r="B163">
        <v>0.32</v>
      </c>
      <c r="C163">
        <v>0.07</v>
      </c>
      <c r="D163">
        <v>0.05</v>
      </c>
      <c r="E163">
        <v>0.39</v>
      </c>
      <c r="F163">
        <v>0.18</v>
      </c>
      <c r="G163">
        <v>0.16</v>
      </c>
      <c r="H163">
        <v>0.16</v>
      </c>
      <c r="I163">
        <v>0.34</v>
      </c>
      <c r="J163">
        <v>0.34</v>
      </c>
      <c r="K163">
        <v>0.05</v>
      </c>
      <c r="L163">
        <v>0.23</v>
      </c>
      <c r="M163">
        <v>0.18</v>
      </c>
    </row>
    <row r="164" spans="1:13" ht="12.75">
      <c r="A164" t="s">
        <v>21</v>
      </c>
      <c r="B164">
        <v>0.33</v>
      </c>
      <c r="C164">
        <v>0.11</v>
      </c>
      <c r="D164">
        <v>0.1</v>
      </c>
      <c r="E164">
        <v>0.44</v>
      </c>
      <c r="F164">
        <v>0.2</v>
      </c>
      <c r="G164">
        <v>0.2</v>
      </c>
      <c r="H164">
        <v>0.21</v>
      </c>
      <c r="I164">
        <v>0.47</v>
      </c>
      <c r="J164">
        <v>0.5</v>
      </c>
      <c r="K164">
        <v>0.12</v>
      </c>
      <c r="L164">
        <v>0.33</v>
      </c>
      <c r="M164">
        <v>0.28</v>
      </c>
    </row>
    <row r="165" spans="1:13" ht="12.75">
      <c r="A165" t="s">
        <v>22</v>
      </c>
      <c r="B165">
        <v>0.22</v>
      </c>
      <c r="C165">
        <v>0.17</v>
      </c>
      <c r="D165">
        <v>0.12</v>
      </c>
      <c r="E165">
        <v>0.33</v>
      </c>
      <c r="F165">
        <v>0.21</v>
      </c>
      <c r="G165">
        <v>0.15</v>
      </c>
      <c r="H165">
        <v>0.14</v>
      </c>
      <c r="I165">
        <v>0.26</v>
      </c>
      <c r="J165">
        <v>0.24</v>
      </c>
      <c r="K165">
        <v>0.07</v>
      </c>
      <c r="L165">
        <v>0.18</v>
      </c>
      <c r="M165">
        <v>0.16</v>
      </c>
    </row>
    <row r="167" ht="12.75">
      <c r="A167" t="s">
        <v>23</v>
      </c>
    </row>
    <row r="169" ht="12.75">
      <c r="A169" t="s">
        <v>49</v>
      </c>
    </row>
    <row r="170" ht="12.75">
      <c r="A170" t="s">
        <v>0</v>
      </c>
    </row>
    <row r="171" ht="12.75">
      <c r="A171" t="s">
        <v>1</v>
      </c>
    </row>
    <row r="172" spans="1:13" ht="12.75">
      <c r="A172" t="s">
        <v>2</v>
      </c>
      <c r="B172">
        <v>31.5</v>
      </c>
      <c r="C172">
        <v>63</v>
      </c>
      <c r="D172">
        <v>125</v>
      </c>
      <c r="E172">
        <v>250</v>
      </c>
      <c r="F172">
        <v>500</v>
      </c>
      <c r="G172">
        <v>1000</v>
      </c>
      <c r="H172">
        <v>2000</v>
      </c>
      <c r="I172">
        <v>4000</v>
      </c>
      <c r="J172">
        <v>8000</v>
      </c>
      <c r="K172">
        <v>16000</v>
      </c>
      <c r="L172" t="s">
        <v>3</v>
      </c>
      <c r="M172" t="s">
        <v>4</v>
      </c>
    </row>
    <row r="173" spans="1:13" ht="12.75">
      <c r="A173" t="s">
        <v>5</v>
      </c>
      <c r="B173">
        <v>6.82</v>
      </c>
      <c r="C173">
        <v>15.22</v>
      </c>
      <c r="D173">
        <v>12.91</v>
      </c>
      <c r="E173">
        <v>14.88</v>
      </c>
      <c r="F173">
        <v>17.11</v>
      </c>
      <c r="G173">
        <v>19.18</v>
      </c>
      <c r="H173">
        <v>27.66</v>
      </c>
      <c r="I173">
        <v>30.73</v>
      </c>
      <c r="J173">
        <v>27.4</v>
      </c>
      <c r="K173">
        <v>33.32</v>
      </c>
      <c r="L173">
        <v>35.4</v>
      </c>
      <c r="M173">
        <v>35.65</v>
      </c>
    </row>
    <row r="174" spans="1:13" ht="12.75">
      <c r="A174" t="s">
        <v>6</v>
      </c>
      <c r="B174">
        <v>-18.77</v>
      </c>
      <c r="C174">
        <v>-15.96</v>
      </c>
      <c r="D174">
        <v>-27.89</v>
      </c>
      <c r="E174">
        <v>-30.02</v>
      </c>
      <c r="F174">
        <v>-30.99</v>
      </c>
      <c r="G174">
        <v>-29.83</v>
      </c>
      <c r="H174">
        <v>-33.3</v>
      </c>
      <c r="I174">
        <v>-32.76</v>
      </c>
      <c r="J174">
        <v>-27.54</v>
      </c>
      <c r="K174">
        <v>-17.65</v>
      </c>
      <c r="L174">
        <v>-14.29</v>
      </c>
      <c r="M174">
        <v>-8.38</v>
      </c>
    </row>
    <row r="175" spans="1:13" ht="12.75">
      <c r="A175" t="s">
        <v>7</v>
      </c>
      <c r="B175">
        <v>-62.18</v>
      </c>
      <c r="C175">
        <v>-53.78</v>
      </c>
      <c r="D175">
        <v>-56.09</v>
      </c>
      <c r="E175">
        <v>-54.12</v>
      </c>
      <c r="F175">
        <v>-51.89</v>
      </c>
      <c r="G175">
        <v>-49.82</v>
      </c>
      <c r="H175">
        <v>-41.34</v>
      </c>
      <c r="I175">
        <v>-38.27</v>
      </c>
      <c r="J175">
        <v>-41.6</v>
      </c>
      <c r="K175">
        <v>-35.68</v>
      </c>
      <c r="L175">
        <v>-41.6</v>
      </c>
      <c r="M175">
        <v>-41.35</v>
      </c>
    </row>
    <row r="176" spans="1:13" ht="12.75">
      <c r="A176" t="s">
        <v>8</v>
      </c>
      <c r="B176">
        <v>-2.71</v>
      </c>
      <c r="C176">
        <v>0.45</v>
      </c>
      <c r="D176">
        <v>-12.21</v>
      </c>
      <c r="E176">
        <v>-7.16</v>
      </c>
      <c r="F176">
        <v>-6.79</v>
      </c>
      <c r="G176">
        <v>-4.65</v>
      </c>
      <c r="H176">
        <v>-1.3</v>
      </c>
      <c r="I176">
        <v>-1.65</v>
      </c>
      <c r="J176">
        <v>2.76</v>
      </c>
      <c r="K176">
        <v>12.5</v>
      </c>
      <c r="L176">
        <v>0.15</v>
      </c>
      <c r="M176">
        <v>1.36</v>
      </c>
    </row>
    <row r="177" spans="1:13" ht="12.75">
      <c r="A177" t="s">
        <v>9</v>
      </c>
      <c r="B177">
        <v>1.28</v>
      </c>
      <c r="C177">
        <v>2.43</v>
      </c>
      <c r="D177">
        <v>-1.53</v>
      </c>
      <c r="E177">
        <v>-5.6</v>
      </c>
      <c r="F177">
        <v>-4.09</v>
      </c>
      <c r="G177">
        <v>-1.55</v>
      </c>
      <c r="H177">
        <v>1.33</v>
      </c>
      <c r="I177">
        <v>2.49</v>
      </c>
      <c r="J177">
        <v>7.1</v>
      </c>
      <c r="K177">
        <v>18.42</v>
      </c>
      <c r="L177">
        <v>3.43</v>
      </c>
      <c r="M177">
        <v>4.36</v>
      </c>
    </row>
    <row r="178" spans="1:13" ht="12.75">
      <c r="A178" t="s">
        <v>10</v>
      </c>
      <c r="B178">
        <v>34.87</v>
      </c>
      <c r="C178">
        <v>52.6</v>
      </c>
      <c r="D178">
        <v>5.67</v>
      </c>
      <c r="E178">
        <v>16.13</v>
      </c>
      <c r="F178">
        <v>17.32</v>
      </c>
      <c r="G178">
        <v>25.53</v>
      </c>
      <c r="H178">
        <v>42.54</v>
      </c>
      <c r="I178">
        <v>40.61</v>
      </c>
      <c r="J178">
        <v>65.36</v>
      </c>
      <c r="K178">
        <v>94.67</v>
      </c>
      <c r="L178">
        <v>50.85</v>
      </c>
      <c r="M178">
        <v>57.76</v>
      </c>
    </row>
    <row r="179" spans="1:13" ht="12.75">
      <c r="A179" t="s">
        <v>11</v>
      </c>
      <c r="B179">
        <v>178.44</v>
      </c>
      <c r="C179">
        <v>125.53</v>
      </c>
      <c r="D179">
        <v>198.18</v>
      </c>
      <c r="E179">
        <v>242.1</v>
      </c>
      <c r="F179">
        <v>206.99</v>
      </c>
      <c r="G179">
        <v>170.47</v>
      </c>
      <c r="H179">
        <v>116.6</v>
      </c>
      <c r="I179">
        <v>84.99</v>
      </c>
      <c r="J179">
        <v>41.87</v>
      </c>
      <c r="K179">
        <v>7.85</v>
      </c>
      <c r="L179">
        <v>79.31</v>
      </c>
      <c r="M179">
        <v>69.66</v>
      </c>
    </row>
    <row r="180" spans="1:13" ht="12.75">
      <c r="A180" t="s">
        <v>12</v>
      </c>
      <c r="B180">
        <v>1.82</v>
      </c>
      <c r="C180">
        <v>1.81</v>
      </c>
      <c r="D180">
        <v>2.45</v>
      </c>
      <c r="E180">
        <v>2.88</v>
      </c>
      <c r="F180">
        <v>2.61</v>
      </c>
      <c r="G180">
        <v>2.58</v>
      </c>
      <c r="H180">
        <v>2.13</v>
      </c>
      <c r="I180">
        <v>1.28</v>
      </c>
      <c r="J180">
        <v>0.74</v>
      </c>
      <c r="K180" t="s">
        <v>16</v>
      </c>
      <c r="L180">
        <v>1.46</v>
      </c>
      <c r="M180">
        <v>1.42</v>
      </c>
    </row>
    <row r="181" spans="1:13" ht="12.75">
      <c r="A181" t="s">
        <v>13</v>
      </c>
      <c r="B181">
        <v>2.77</v>
      </c>
      <c r="C181">
        <v>2.28</v>
      </c>
      <c r="D181">
        <v>2.62</v>
      </c>
      <c r="E181">
        <v>2.65</v>
      </c>
      <c r="F181">
        <v>2.87</v>
      </c>
      <c r="G181">
        <v>2.65</v>
      </c>
      <c r="H181">
        <v>2.2</v>
      </c>
      <c r="I181">
        <v>1.46</v>
      </c>
      <c r="J181">
        <v>0.82</v>
      </c>
      <c r="K181">
        <v>0.39</v>
      </c>
      <c r="L181">
        <v>1.91</v>
      </c>
      <c r="M181">
        <v>2.01</v>
      </c>
    </row>
    <row r="182" spans="1:13" ht="12.75">
      <c r="A182" t="s">
        <v>14</v>
      </c>
      <c r="B182">
        <v>0.98</v>
      </c>
      <c r="C182">
        <v>0.98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0.99</v>
      </c>
      <c r="L182">
        <v>1</v>
      </c>
      <c r="M182">
        <v>1</v>
      </c>
    </row>
    <row r="183" spans="1:13" ht="12.75">
      <c r="A183" t="s">
        <v>15</v>
      </c>
      <c r="B183">
        <v>2.44</v>
      </c>
      <c r="C183">
        <v>2.04</v>
      </c>
      <c r="D183">
        <v>2.56</v>
      </c>
      <c r="E183">
        <v>2.82</v>
      </c>
      <c r="F183">
        <v>2.74</v>
      </c>
      <c r="G183">
        <v>2.63</v>
      </c>
      <c r="H183">
        <v>2.18</v>
      </c>
      <c r="I183">
        <v>1.48</v>
      </c>
      <c r="J183">
        <v>0.87</v>
      </c>
      <c r="K183">
        <v>0.39</v>
      </c>
      <c r="L183">
        <v>2.05</v>
      </c>
      <c r="M183">
        <v>2.16</v>
      </c>
    </row>
    <row r="184" spans="1:13" ht="12.75">
      <c r="A184" t="s">
        <v>17</v>
      </c>
      <c r="B184">
        <v>0.99</v>
      </c>
      <c r="C184">
        <v>0.99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>
        <v>1</v>
      </c>
    </row>
    <row r="185" spans="1:13" ht="12.75">
      <c r="A185" t="s">
        <v>18</v>
      </c>
      <c r="B185">
        <v>3.01</v>
      </c>
      <c r="C185">
        <v>2.01</v>
      </c>
      <c r="D185">
        <v>2.61</v>
      </c>
      <c r="E185">
        <v>2.91</v>
      </c>
      <c r="F185">
        <v>2.94</v>
      </c>
      <c r="G185">
        <v>2.71</v>
      </c>
      <c r="H185">
        <v>2.12</v>
      </c>
      <c r="I185">
        <v>1.4</v>
      </c>
      <c r="J185">
        <v>0.8</v>
      </c>
      <c r="K185">
        <v>0.48</v>
      </c>
      <c r="L185">
        <v>1.71</v>
      </c>
      <c r="M185">
        <v>1.75</v>
      </c>
    </row>
    <row r="186" spans="1:13" ht="12.75">
      <c r="A186" t="s">
        <v>19</v>
      </c>
      <c r="B186">
        <v>0.95</v>
      </c>
      <c r="C186">
        <v>0.97</v>
      </c>
      <c r="D186">
        <v>0.99</v>
      </c>
      <c r="E186">
        <v>0.99</v>
      </c>
      <c r="F186">
        <v>1</v>
      </c>
      <c r="G186">
        <v>1</v>
      </c>
      <c r="H186">
        <v>1</v>
      </c>
      <c r="I186">
        <v>1</v>
      </c>
      <c r="J186">
        <v>0.99</v>
      </c>
      <c r="K186">
        <v>0.97</v>
      </c>
      <c r="L186">
        <v>1</v>
      </c>
      <c r="M186">
        <v>1</v>
      </c>
    </row>
    <row r="187" spans="1:13" ht="12.75">
      <c r="A187" t="s">
        <v>20</v>
      </c>
      <c r="B187">
        <v>0.31</v>
      </c>
      <c r="C187">
        <v>0.04</v>
      </c>
      <c r="D187">
        <v>0.07</v>
      </c>
      <c r="E187">
        <v>0.33</v>
      </c>
      <c r="F187">
        <v>0.18</v>
      </c>
      <c r="G187">
        <v>0.19</v>
      </c>
      <c r="H187">
        <v>0.18</v>
      </c>
      <c r="I187">
        <v>0.38</v>
      </c>
      <c r="J187">
        <v>0.48</v>
      </c>
      <c r="K187">
        <v>0.09</v>
      </c>
      <c r="L187">
        <v>0.3</v>
      </c>
      <c r="M187">
        <v>0.26</v>
      </c>
    </row>
    <row r="188" spans="1:13" ht="12.75">
      <c r="A188" t="s">
        <v>21</v>
      </c>
      <c r="B188">
        <v>0.32</v>
      </c>
      <c r="C188">
        <v>0.05</v>
      </c>
      <c r="D188">
        <v>0.1</v>
      </c>
      <c r="E188">
        <v>0.41</v>
      </c>
      <c r="F188">
        <v>0.21</v>
      </c>
      <c r="G188">
        <v>0.23</v>
      </c>
      <c r="H188">
        <v>0.23</v>
      </c>
      <c r="I188">
        <v>0.48</v>
      </c>
      <c r="J188">
        <v>0.62</v>
      </c>
      <c r="K188">
        <v>0.15</v>
      </c>
      <c r="L188">
        <v>0.39</v>
      </c>
      <c r="M188">
        <v>0.34</v>
      </c>
    </row>
    <row r="189" spans="1:13" ht="12.75">
      <c r="A189" t="s">
        <v>22</v>
      </c>
      <c r="B189">
        <v>0.24</v>
      </c>
      <c r="C189">
        <v>0.13</v>
      </c>
      <c r="D189">
        <v>0.15</v>
      </c>
      <c r="E189">
        <v>0.32</v>
      </c>
      <c r="F189">
        <v>0.21</v>
      </c>
      <c r="G189">
        <v>0.18</v>
      </c>
      <c r="H189">
        <v>0.16</v>
      </c>
      <c r="I189">
        <v>0.25</v>
      </c>
      <c r="J189">
        <v>0.26</v>
      </c>
      <c r="K189">
        <v>0.08</v>
      </c>
      <c r="L189">
        <v>0.2</v>
      </c>
      <c r="M189">
        <v>0.18</v>
      </c>
    </row>
    <row r="191" ht="12.75">
      <c r="A191" t="s">
        <v>23</v>
      </c>
    </row>
    <row r="193" ht="12.75">
      <c r="A193" t="s">
        <v>50</v>
      </c>
    </row>
    <row r="194" ht="12.75">
      <c r="A194" t="s">
        <v>0</v>
      </c>
    </row>
    <row r="195" ht="12.75">
      <c r="A195" t="s">
        <v>1</v>
      </c>
    </row>
    <row r="196" spans="1:13" ht="12.75">
      <c r="A196" t="s">
        <v>2</v>
      </c>
      <c r="B196">
        <v>31.5</v>
      </c>
      <c r="C196">
        <v>63</v>
      </c>
      <c r="D196">
        <v>125</v>
      </c>
      <c r="E196">
        <v>250</v>
      </c>
      <c r="F196">
        <v>500</v>
      </c>
      <c r="G196">
        <v>1000</v>
      </c>
      <c r="H196">
        <v>2000</v>
      </c>
      <c r="I196">
        <v>4000</v>
      </c>
      <c r="J196">
        <v>8000</v>
      </c>
      <c r="K196">
        <v>16000</v>
      </c>
      <c r="L196" t="s">
        <v>3</v>
      </c>
      <c r="M196" t="s">
        <v>4</v>
      </c>
    </row>
    <row r="197" spans="1:13" ht="12.75">
      <c r="A197" t="s">
        <v>5</v>
      </c>
      <c r="B197">
        <v>8.4</v>
      </c>
      <c r="C197">
        <v>14.94</v>
      </c>
      <c r="D197">
        <v>11.17</v>
      </c>
      <c r="E197">
        <v>15.95</v>
      </c>
      <c r="F197">
        <v>16.36</v>
      </c>
      <c r="G197">
        <v>18.89</v>
      </c>
      <c r="H197">
        <v>27.12</v>
      </c>
      <c r="I197">
        <v>30.49</v>
      </c>
      <c r="J197">
        <v>25.96</v>
      </c>
      <c r="K197">
        <v>29.55</v>
      </c>
      <c r="L197">
        <v>34.62</v>
      </c>
      <c r="M197">
        <v>34.55</v>
      </c>
    </row>
    <row r="198" spans="1:13" ht="12.75">
      <c r="A198" t="s">
        <v>6</v>
      </c>
      <c r="B198">
        <v>-20.74</v>
      </c>
      <c r="C198">
        <v>-16.79</v>
      </c>
      <c r="D198">
        <v>-29.85</v>
      </c>
      <c r="E198">
        <v>-31.05</v>
      </c>
      <c r="F198">
        <v>-30.6</v>
      </c>
      <c r="G198">
        <v>-31.07</v>
      </c>
      <c r="H198">
        <v>-32.65</v>
      </c>
      <c r="I198">
        <v>-32.11</v>
      </c>
      <c r="J198">
        <v>-28.09</v>
      </c>
      <c r="K198">
        <v>-17.91</v>
      </c>
      <c r="L198">
        <v>-14.4</v>
      </c>
      <c r="M198">
        <v>-8.49</v>
      </c>
    </row>
    <row r="199" spans="1:13" ht="12.75">
      <c r="A199" t="s">
        <v>7</v>
      </c>
      <c r="B199">
        <v>-60.6</v>
      </c>
      <c r="C199">
        <v>-54.06</v>
      </c>
      <c r="D199">
        <v>-57.83</v>
      </c>
      <c r="E199">
        <v>-53.05</v>
      </c>
      <c r="F199">
        <v>-52.64</v>
      </c>
      <c r="G199">
        <v>-50.11</v>
      </c>
      <c r="H199">
        <v>-41.88</v>
      </c>
      <c r="I199">
        <v>-38.51</v>
      </c>
      <c r="J199">
        <v>-43.04</v>
      </c>
      <c r="K199">
        <v>-39.45</v>
      </c>
      <c r="L199">
        <v>-42.38</v>
      </c>
      <c r="M199">
        <v>-42.45</v>
      </c>
    </row>
    <row r="200" spans="1:13" ht="12.75">
      <c r="A200" t="s">
        <v>8</v>
      </c>
      <c r="B200">
        <v>-5.33</v>
      </c>
      <c r="C200">
        <v>0.56</v>
      </c>
      <c r="D200">
        <v>-8.98</v>
      </c>
      <c r="E200">
        <v>-8.91</v>
      </c>
      <c r="F200">
        <v>-8.27</v>
      </c>
      <c r="G200">
        <v>-4</v>
      </c>
      <c r="H200">
        <v>-1.29</v>
      </c>
      <c r="I200">
        <v>-0.57</v>
      </c>
      <c r="J200">
        <v>2.06</v>
      </c>
      <c r="K200">
        <v>9.9</v>
      </c>
      <c r="L200">
        <v>-0.04</v>
      </c>
      <c r="M200">
        <v>0.58</v>
      </c>
    </row>
    <row r="201" spans="1:13" ht="12.75">
      <c r="A201" t="s">
        <v>9</v>
      </c>
      <c r="B201">
        <v>-1.93</v>
      </c>
      <c r="C201">
        <v>4.43</v>
      </c>
      <c r="D201">
        <v>-3.12</v>
      </c>
      <c r="E201">
        <v>-3.75</v>
      </c>
      <c r="F201">
        <v>-4.8</v>
      </c>
      <c r="G201">
        <v>-1.49</v>
      </c>
      <c r="H201">
        <v>1.3</v>
      </c>
      <c r="I201">
        <v>3.46</v>
      </c>
      <c r="J201">
        <v>6.28</v>
      </c>
      <c r="K201">
        <v>15.97</v>
      </c>
      <c r="L201">
        <v>3.31</v>
      </c>
      <c r="M201">
        <v>3.73</v>
      </c>
    </row>
    <row r="202" spans="1:13" ht="12.75">
      <c r="A202" t="s">
        <v>10</v>
      </c>
      <c r="B202">
        <v>22.66</v>
      </c>
      <c r="C202">
        <v>53.23</v>
      </c>
      <c r="D202">
        <v>11.24</v>
      </c>
      <c r="E202">
        <v>11.38</v>
      </c>
      <c r="F202">
        <v>12.98</v>
      </c>
      <c r="G202">
        <v>28.49</v>
      </c>
      <c r="H202">
        <v>42.63</v>
      </c>
      <c r="I202">
        <v>46.72</v>
      </c>
      <c r="J202">
        <v>61.66</v>
      </c>
      <c r="K202">
        <v>90.72</v>
      </c>
      <c r="L202">
        <v>49.78</v>
      </c>
      <c r="M202">
        <v>53.31</v>
      </c>
    </row>
    <row r="203" spans="1:13" ht="12.75">
      <c r="A203" t="s">
        <v>11</v>
      </c>
      <c r="B203">
        <v>177.1</v>
      </c>
      <c r="C203">
        <v>109.03</v>
      </c>
      <c r="D203">
        <v>215.04</v>
      </c>
      <c r="E203">
        <v>215.02</v>
      </c>
      <c r="F203">
        <v>222.61</v>
      </c>
      <c r="G203">
        <v>175.51</v>
      </c>
      <c r="H203">
        <v>119.19</v>
      </c>
      <c r="I203">
        <v>78.42</v>
      </c>
      <c r="J203">
        <v>47.42</v>
      </c>
      <c r="K203">
        <v>13.18</v>
      </c>
      <c r="L203">
        <v>84.08</v>
      </c>
      <c r="M203">
        <v>79.76</v>
      </c>
    </row>
    <row r="204" spans="1:13" ht="12.75">
      <c r="A204" t="s">
        <v>12</v>
      </c>
      <c r="B204">
        <v>1.29</v>
      </c>
      <c r="C204">
        <v>1.2</v>
      </c>
      <c r="D204">
        <v>2.58</v>
      </c>
      <c r="E204">
        <v>2.36</v>
      </c>
      <c r="F204">
        <v>2.68</v>
      </c>
      <c r="G204">
        <v>2.65</v>
      </c>
      <c r="H204">
        <v>2.15</v>
      </c>
      <c r="I204">
        <v>1.24</v>
      </c>
      <c r="J204">
        <v>0.79</v>
      </c>
      <c r="K204">
        <v>0.46</v>
      </c>
      <c r="L204">
        <v>1.49</v>
      </c>
      <c r="M204">
        <v>1.48</v>
      </c>
    </row>
    <row r="205" spans="1:13" ht="12.75">
      <c r="A205" t="s">
        <v>13</v>
      </c>
      <c r="B205">
        <v>2.75</v>
      </c>
      <c r="C205">
        <v>2.07</v>
      </c>
      <c r="D205">
        <v>2.79</v>
      </c>
      <c r="E205">
        <v>2.74</v>
      </c>
      <c r="F205">
        <v>2.68</v>
      </c>
      <c r="G205">
        <v>2.57</v>
      </c>
      <c r="H205">
        <v>2.19</v>
      </c>
      <c r="I205">
        <v>1.46</v>
      </c>
      <c r="J205">
        <v>0.87</v>
      </c>
      <c r="K205">
        <v>0.38</v>
      </c>
      <c r="L205">
        <v>1.93</v>
      </c>
      <c r="M205">
        <v>2.01</v>
      </c>
    </row>
    <row r="206" spans="1:13" ht="12.75">
      <c r="A206" t="s">
        <v>14</v>
      </c>
      <c r="B206">
        <v>0.96</v>
      </c>
      <c r="C206">
        <v>0.99</v>
      </c>
      <c r="D206">
        <v>0.99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</row>
    <row r="207" spans="1:13" ht="12.75">
      <c r="A207" t="s">
        <v>15</v>
      </c>
      <c r="B207">
        <v>2.57</v>
      </c>
      <c r="C207">
        <v>2.21</v>
      </c>
      <c r="D207">
        <v>2.72</v>
      </c>
      <c r="E207">
        <v>2.81</v>
      </c>
      <c r="F207">
        <v>2.7</v>
      </c>
      <c r="G207">
        <v>2.57</v>
      </c>
      <c r="H207">
        <v>2.17</v>
      </c>
      <c r="I207">
        <v>1.5</v>
      </c>
      <c r="J207">
        <v>0.88</v>
      </c>
      <c r="K207">
        <v>0.4</v>
      </c>
      <c r="L207">
        <v>2.04</v>
      </c>
      <c r="M207">
        <v>2.15</v>
      </c>
    </row>
    <row r="208" spans="1:13" ht="12.75">
      <c r="A208" t="s">
        <v>17</v>
      </c>
      <c r="B208">
        <v>0.97</v>
      </c>
      <c r="C208">
        <v>0.99</v>
      </c>
      <c r="D208">
        <v>0.99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1</v>
      </c>
    </row>
    <row r="209" spans="1:13" ht="12.75">
      <c r="A209" t="s">
        <v>18</v>
      </c>
      <c r="B209" t="s">
        <v>16</v>
      </c>
      <c r="C209">
        <v>2.32</v>
      </c>
      <c r="D209">
        <v>2.82</v>
      </c>
      <c r="E209">
        <v>2.71</v>
      </c>
      <c r="F209">
        <v>2.71</v>
      </c>
      <c r="G209">
        <v>2.64</v>
      </c>
      <c r="H209">
        <v>2.15</v>
      </c>
      <c r="I209">
        <v>1.47</v>
      </c>
      <c r="J209">
        <v>0.85</v>
      </c>
      <c r="K209">
        <v>0.44</v>
      </c>
      <c r="L209">
        <v>1.79</v>
      </c>
      <c r="M209">
        <v>1.83</v>
      </c>
    </row>
    <row r="210" spans="1:13" ht="12.75">
      <c r="A210" t="s">
        <v>19</v>
      </c>
      <c r="B210" t="s">
        <v>16</v>
      </c>
      <c r="C210">
        <v>0.98</v>
      </c>
      <c r="D210">
        <v>0.97</v>
      </c>
      <c r="E210">
        <v>0.99</v>
      </c>
      <c r="F210">
        <v>0.99</v>
      </c>
      <c r="G210">
        <v>1</v>
      </c>
      <c r="H210">
        <v>1</v>
      </c>
      <c r="I210">
        <v>1</v>
      </c>
      <c r="J210">
        <v>1</v>
      </c>
      <c r="K210">
        <v>0.98</v>
      </c>
      <c r="L210">
        <v>1</v>
      </c>
      <c r="M210">
        <v>1</v>
      </c>
    </row>
    <row r="211" spans="1:13" ht="12.75">
      <c r="A211" t="s">
        <v>20</v>
      </c>
      <c r="B211">
        <v>0.36</v>
      </c>
      <c r="C211">
        <v>0.06</v>
      </c>
      <c r="D211">
        <v>0.09</v>
      </c>
      <c r="E211">
        <v>0.2</v>
      </c>
      <c r="F211">
        <v>0.15</v>
      </c>
      <c r="G211">
        <v>0.12</v>
      </c>
      <c r="H211">
        <v>0.13</v>
      </c>
      <c r="I211">
        <v>0.28</v>
      </c>
      <c r="J211">
        <v>0.55</v>
      </c>
      <c r="K211">
        <v>0.16</v>
      </c>
      <c r="L211">
        <v>0.27</v>
      </c>
      <c r="M211">
        <v>0.26</v>
      </c>
    </row>
    <row r="212" spans="1:13" ht="12.75">
      <c r="A212" t="s">
        <v>21</v>
      </c>
      <c r="B212">
        <v>0.38</v>
      </c>
      <c r="C212">
        <v>0.07</v>
      </c>
      <c r="D212">
        <v>0.11</v>
      </c>
      <c r="E212">
        <v>0.23</v>
      </c>
      <c r="F212">
        <v>0.19</v>
      </c>
      <c r="G212">
        <v>0.17</v>
      </c>
      <c r="H212">
        <v>0.18</v>
      </c>
      <c r="I212">
        <v>0.37</v>
      </c>
      <c r="J212">
        <v>0.69</v>
      </c>
      <c r="K212">
        <v>0.25</v>
      </c>
      <c r="L212">
        <v>0.36</v>
      </c>
      <c r="M212">
        <v>0.35</v>
      </c>
    </row>
    <row r="213" spans="1:13" ht="12.75">
      <c r="A213" t="s">
        <v>22</v>
      </c>
      <c r="B213">
        <v>0.27</v>
      </c>
      <c r="C213">
        <v>0.15</v>
      </c>
      <c r="D213">
        <v>0.14</v>
      </c>
      <c r="E213">
        <v>0.27</v>
      </c>
      <c r="F213">
        <v>0.17</v>
      </c>
      <c r="G213">
        <v>0.16</v>
      </c>
      <c r="H213">
        <v>0.13</v>
      </c>
      <c r="I213">
        <v>0.22</v>
      </c>
      <c r="J213">
        <v>0.28</v>
      </c>
      <c r="K213">
        <v>0.13</v>
      </c>
      <c r="L213">
        <v>0.2</v>
      </c>
      <c r="M213">
        <v>0.2</v>
      </c>
    </row>
    <row r="215" ht="12.75">
      <c r="A215" t="s">
        <v>23</v>
      </c>
    </row>
    <row r="217" ht="12.75">
      <c r="A217" t="s">
        <v>51</v>
      </c>
    </row>
    <row r="218" ht="12.75">
      <c r="A218" t="s">
        <v>0</v>
      </c>
    </row>
    <row r="219" ht="12.75">
      <c r="A219" t="s">
        <v>1</v>
      </c>
    </row>
    <row r="220" spans="1:13" ht="12.75">
      <c r="A220" t="s">
        <v>2</v>
      </c>
      <c r="B220">
        <v>31.5</v>
      </c>
      <c r="C220">
        <v>63</v>
      </c>
      <c r="D220">
        <v>125</v>
      </c>
      <c r="E220">
        <v>250</v>
      </c>
      <c r="F220">
        <v>500</v>
      </c>
      <c r="G220">
        <v>1000</v>
      </c>
      <c r="H220">
        <v>2000</v>
      </c>
      <c r="I220">
        <v>4000</v>
      </c>
      <c r="J220">
        <v>8000</v>
      </c>
      <c r="K220">
        <v>16000</v>
      </c>
      <c r="L220" t="s">
        <v>3</v>
      </c>
      <c r="M220" t="s">
        <v>4</v>
      </c>
    </row>
    <row r="221" spans="1:13" ht="12.75">
      <c r="A221" t="s">
        <v>5</v>
      </c>
      <c r="B221">
        <v>6.64</v>
      </c>
      <c r="C221">
        <v>14.68</v>
      </c>
      <c r="D221">
        <v>12.44</v>
      </c>
      <c r="E221">
        <v>15.47</v>
      </c>
      <c r="F221">
        <v>15.39</v>
      </c>
      <c r="G221">
        <v>18.07</v>
      </c>
      <c r="H221">
        <v>25.95</v>
      </c>
      <c r="I221">
        <v>29.73</v>
      </c>
      <c r="J221">
        <v>24.68</v>
      </c>
      <c r="K221">
        <v>28.87</v>
      </c>
      <c r="L221">
        <v>33.69</v>
      </c>
      <c r="M221">
        <v>33.61</v>
      </c>
    </row>
    <row r="222" spans="1:13" ht="12.75">
      <c r="A222" t="s">
        <v>6</v>
      </c>
      <c r="B222">
        <v>-21.79</v>
      </c>
      <c r="C222">
        <v>-21.87</v>
      </c>
      <c r="D222">
        <v>-29.75</v>
      </c>
      <c r="E222">
        <v>-30.77</v>
      </c>
      <c r="F222">
        <v>-32.56</v>
      </c>
      <c r="G222">
        <v>-31.54</v>
      </c>
      <c r="H222">
        <v>-31.51</v>
      </c>
      <c r="I222">
        <v>-31.11</v>
      </c>
      <c r="J222">
        <v>-28.1</v>
      </c>
      <c r="K222">
        <v>-18.49</v>
      </c>
      <c r="L222">
        <v>-15.67</v>
      </c>
      <c r="M222">
        <v>-10.44</v>
      </c>
    </row>
    <row r="223" spans="1:13" ht="12.75">
      <c r="A223" t="s">
        <v>7</v>
      </c>
      <c r="B223">
        <v>-62.36</v>
      </c>
      <c r="C223">
        <v>-54.32</v>
      </c>
      <c r="D223">
        <v>-56.56</v>
      </c>
      <c r="E223">
        <v>-53.53</v>
      </c>
      <c r="F223">
        <v>-53.61</v>
      </c>
      <c r="G223">
        <v>-50.93</v>
      </c>
      <c r="H223">
        <v>-43.05</v>
      </c>
      <c r="I223">
        <v>-39.27</v>
      </c>
      <c r="J223">
        <v>-44.32</v>
      </c>
      <c r="K223">
        <v>-40.13</v>
      </c>
      <c r="L223">
        <v>-43.31</v>
      </c>
      <c r="M223">
        <v>-43.39</v>
      </c>
    </row>
    <row r="224" spans="1:13" ht="12.75">
      <c r="A224" t="s">
        <v>8</v>
      </c>
      <c r="B224">
        <v>-3.43</v>
      </c>
      <c r="C224">
        <v>0.09</v>
      </c>
      <c r="D224">
        <v>-7.73</v>
      </c>
      <c r="E224">
        <v>-8.54</v>
      </c>
      <c r="F224">
        <v>-8.55</v>
      </c>
      <c r="G224">
        <v>-6.91</v>
      </c>
      <c r="H224">
        <v>-2.67</v>
      </c>
      <c r="I224">
        <v>0.08</v>
      </c>
      <c r="J224">
        <v>0.91</v>
      </c>
      <c r="K224">
        <v>10.86</v>
      </c>
      <c r="L224">
        <v>-0.22</v>
      </c>
      <c r="M224">
        <v>0.29</v>
      </c>
    </row>
    <row r="225" spans="1:13" ht="12.75">
      <c r="A225" t="s">
        <v>9</v>
      </c>
      <c r="B225">
        <v>-0.66</v>
      </c>
      <c r="C225">
        <v>2.36</v>
      </c>
      <c r="D225">
        <v>-0.53</v>
      </c>
      <c r="E225">
        <v>-6.17</v>
      </c>
      <c r="F225">
        <v>-5.79</v>
      </c>
      <c r="G225">
        <v>-3.45</v>
      </c>
      <c r="H225">
        <v>-0.34</v>
      </c>
      <c r="I225">
        <v>2.62</v>
      </c>
      <c r="J225">
        <v>5.17</v>
      </c>
      <c r="K225">
        <v>17.03</v>
      </c>
      <c r="L225">
        <v>2.31</v>
      </c>
      <c r="M225">
        <v>2.74</v>
      </c>
    </row>
    <row r="226" spans="1:13" ht="12.75">
      <c r="A226" t="s">
        <v>10</v>
      </c>
      <c r="B226">
        <v>31.21</v>
      </c>
      <c r="C226">
        <v>50.52</v>
      </c>
      <c r="D226">
        <v>14.42</v>
      </c>
      <c r="E226">
        <v>12.27</v>
      </c>
      <c r="F226">
        <v>12.24</v>
      </c>
      <c r="G226">
        <v>16.92</v>
      </c>
      <c r="H226">
        <v>35.11</v>
      </c>
      <c r="I226">
        <v>50.48</v>
      </c>
      <c r="J226">
        <v>55.21</v>
      </c>
      <c r="K226">
        <v>92.41</v>
      </c>
      <c r="L226">
        <v>48.73</v>
      </c>
      <c r="M226">
        <v>51.66</v>
      </c>
    </row>
    <row r="227" spans="1:13" ht="12.75">
      <c r="A227" t="s">
        <v>11</v>
      </c>
      <c r="B227">
        <v>186.94</v>
      </c>
      <c r="C227">
        <v>108.17</v>
      </c>
      <c r="D227">
        <v>192.19</v>
      </c>
      <c r="E227">
        <v>234.04</v>
      </c>
      <c r="F227">
        <v>243.24</v>
      </c>
      <c r="G227">
        <v>199.61</v>
      </c>
      <c r="H227">
        <v>139.22</v>
      </c>
      <c r="I227">
        <v>79.78</v>
      </c>
      <c r="J227">
        <v>54.87</v>
      </c>
      <c r="K227">
        <v>10.1</v>
      </c>
      <c r="L227">
        <v>90.82</v>
      </c>
      <c r="M227">
        <v>86.95</v>
      </c>
    </row>
    <row r="228" spans="1:13" ht="12.75">
      <c r="A228" t="s">
        <v>12</v>
      </c>
      <c r="B228">
        <v>2.5</v>
      </c>
      <c r="C228">
        <v>1.06</v>
      </c>
      <c r="D228">
        <v>2.59</v>
      </c>
      <c r="E228">
        <v>2.65</v>
      </c>
      <c r="F228">
        <v>2.87</v>
      </c>
      <c r="G228">
        <v>2.67</v>
      </c>
      <c r="H228">
        <v>2.28</v>
      </c>
      <c r="I228">
        <v>1.49</v>
      </c>
      <c r="J228">
        <v>0.84</v>
      </c>
      <c r="K228">
        <v>0.59</v>
      </c>
      <c r="L228">
        <v>1.69</v>
      </c>
      <c r="M228">
        <v>1.68</v>
      </c>
    </row>
    <row r="229" spans="1:13" ht="12.75">
      <c r="A229" t="s">
        <v>13</v>
      </c>
      <c r="B229">
        <v>2.82</v>
      </c>
      <c r="C229">
        <v>2.57</v>
      </c>
      <c r="D229">
        <v>3</v>
      </c>
      <c r="E229">
        <v>2.41</v>
      </c>
      <c r="F229">
        <v>2.69</v>
      </c>
      <c r="G229">
        <v>2.56</v>
      </c>
      <c r="H229">
        <v>2.22</v>
      </c>
      <c r="I229">
        <v>1.46</v>
      </c>
      <c r="J229">
        <v>0.87</v>
      </c>
      <c r="K229">
        <v>0.4</v>
      </c>
      <c r="L229">
        <v>1.95</v>
      </c>
      <c r="M229">
        <v>2.05</v>
      </c>
    </row>
    <row r="230" spans="1:13" ht="12.75">
      <c r="A230" t="s">
        <v>14</v>
      </c>
      <c r="B230">
        <v>0.96</v>
      </c>
      <c r="C230">
        <v>0.94</v>
      </c>
      <c r="D230">
        <v>0.99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1</v>
      </c>
      <c r="K230">
        <v>0.99</v>
      </c>
      <c r="L230">
        <v>1</v>
      </c>
      <c r="M230">
        <v>1</v>
      </c>
    </row>
    <row r="231" spans="1:13" ht="12.75">
      <c r="A231" t="s">
        <v>15</v>
      </c>
      <c r="B231">
        <v>3.23</v>
      </c>
      <c r="C231">
        <v>2.44</v>
      </c>
      <c r="D231">
        <v>2.86</v>
      </c>
      <c r="E231">
        <v>2.67</v>
      </c>
      <c r="F231">
        <v>2.72</v>
      </c>
      <c r="G231">
        <v>2.63</v>
      </c>
      <c r="H231">
        <v>2.23</v>
      </c>
      <c r="I231">
        <v>1.49</v>
      </c>
      <c r="J231">
        <v>0.9</v>
      </c>
      <c r="K231">
        <v>0.41</v>
      </c>
      <c r="L231">
        <v>2.08</v>
      </c>
      <c r="M231">
        <v>2.19</v>
      </c>
    </row>
    <row r="232" spans="1:13" ht="12.75">
      <c r="A232" t="s">
        <v>17</v>
      </c>
      <c r="B232">
        <v>0.91</v>
      </c>
      <c r="C232">
        <v>0.98</v>
      </c>
      <c r="D232">
        <v>0.99</v>
      </c>
      <c r="E232">
        <v>0.99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</row>
    <row r="233" spans="1:13" ht="12.75">
      <c r="A233" t="s">
        <v>18</v>
      </c>
      <c r="B233">
        <v>3.35</v>
      </c>
      <c r="C233">
        <v>1.14</v>
      </c>
      <c r="D233">
        <v>2.78</v>
      </c>
      <c r="E233">
        <v>2.41</v>
      </c>
      <c r="F233">
        <v>2.63</v>
      </c>
      <c r="G233">
        <v>2.52</v>
      </c>
      <c r="H233">
        <v>2.19</v>
      </c>
      <c r="I233">
        <v>1.45</v>
      </c>
      <c r="J233">
        <v>0.83</v>
      </c>
      <c r="K233">
        <v>0.49</v>
      </c>
      <c r="L233">
        <v>1.83</v>
      </c>
      <c r="M233">
        <v>1.89</v>
      </c>
    </row>
    <row r="234" spans="1:13" ht="12.75">
      <c r="A234" t="s">
        <v>19</v>
      </c>
      <c r="B234">
        <v>0.94</v>
      </c>
      <c r="C234">
        <v>0.96</v>
      </c>
      <c r="D234">
        <v>0.98</v>
      </c>
      <c r="E234">
        <v>0.99</v>
      </c>
      <c r="F234">
        <v>0.99</v>
      </c>
      <c r="G234">
        <v>1</v>
      </c>
      <c r="H234">
        <v>1</v>
      </c>
      <c r="I234">
        <v>1</v>
      </c>
      <c r="J234">
        <v>1</v>
      </c>
      <c r="K234">
        <v>0.96</v>
      </c>
      <c r="L234">
        <v>1</v>
      </c>
      <c r="M234">
        <v>1</v>
      </c>
    </row>
    <row r="235" spans="1:13" ht="12.75">
      <c r="A235" t="s">
        <v>20</v>
      </c>
      <c r="B235">
        <v>0.29</v>
      </c>
      <c r="C235">
        <v>0.08</v>
      </c>
      <c r="D235">
        <v>0.03</v>
      </c>
      <c r="E235">
        <v>0.21</v>
      </c>
      <c r="F235">
        <v>0.28</v>
      </c>
      <c r="G235">
        <v>0.21</v>
      </c>
      <c r="H235">
        <v>0.19</v>
      </c>
      <c r="I235">
        <v>0.31</v>
      </c>
      <c r="J235">
        <v>0.63</v>
      </c>
      <c r="K235">
        <v>0.12</v>
      </c>
      <c r="L235">
        <v>0.31</v>
      </c>
      <c r="M235">
        <v>0.29</v>
      </c>
    </row>
    <row r="236" spans="1:13" ht="12.75">
      <c r="A236" t="s">
        <v>21</v>
      </c>
      <c r="B236">
        <v>0.32</v>
      </c>
      <c r="C236">
        <v>0.08</v>
      </c>
      <c r="D236">
        <v>0.03</v>
      </c>
      <c r="E236">
        <v>0.28</v>
      </c>
      <c r="F236">
        <v>0.31</v>
      </c>
      <c r="G236">
        <v>0.24</v>
      </c>
      <c r="H236">
        <v>0.21</v>
      </c>
      <c r="I236">
        <v>0.37</v>
      </c>
      <c r="J236">
        <v>0.74</v>
      </c>
      <c r="K236">
        <v>0.22</v>
      </c>
      <c r="L236">
        <v>0.37</v>
      </c>
      <c r="M236">
        <v>0.36</v>
      </c>
    </row>
    <row r="237" spans="1:13" ht="12.75">
      <c r="A237" t="s">
        <v>22</v>
      </c>
      <c r="B237">
        <v>0.26</v>
      </c>
      <c r="C237">
        <v>0.12</v>
      </c>
      <c r="D237">
        <v>0.08</v>
      </c>
      <c r="E237">
        <v>0.28</v>
      </c>
      <c r="F237">
        <v>0.22</v>
      </c>
      <c r="G237">
        <v>0.2</v>
      </c>
      <c r="H237">
        <v>0.15</v>
      </c>
      <c r="I237">
        <v>0.19</v>
      </c>
      <c r="J237">
        <v>0.3</v>
      </c>
      <c r="K237">
        <v>0.1</v>
      </c>
      <c r="L237">
        <v>0.19</v>
      </c>
      <c r="M237">
        <v>0.19</v>
      </c>
    </row>
    <row r="239" ht="12.75">
      <c r="A239" t="s">
        <v>23</v>
      </c>
    </row>
    <row r="241" ht="12.75">
      <c r="A241" t="s">
        <v>52</v>
      </c>
    </row>
    <row r="242" ht="12.75">
      <c r="A242" t="s">
        <v>0</v>
      </c>
    </row>
    <row r="243" ht="12.75">
      <c r="A243" t="s">
        <v>1</v>
      </c>
    </row>
    <row r="244" spans="1:13" ht="12.75">
      <c r="A244" t="s">
        <v>2</v>
      </c>
      <c r="B244">
        <v>31.5</v>
      </c>
      <c r="C244">
        <v>63</v>
      </c>
      <c r="D244">
        <v>125</v>
      </c>
      <c r="E244">
        <v>250</v>
      </c>
      <c r="F244">
        <v>500</v>
      </c>
      <c r="G244">
        <v>1000</v>
      </c>
      <c r="H244">
        <v>2000</v>
      </c>
      <c r="I244">
        <v>4000</v>
      </c>
      <c r="J244">
        <v>8000</v>
      </c>
      <c r="K244">
        <v>16000</v>
      </c>
      <c r="L244" t="s">
        <v>3</v>
      </c>
      <c r="M244" t="s">
        <v>4</v>
      </c>
    </row>
    <row r="245" spans="1:13" ht="12.75">
      <c r="A245" t="s">
        <v>5</v>
      </c>
      <c r="B245">
        <v>6.28</v>
      </c>
      <c r="C245">
        <v>13.88</v>
      </c>
      <c r="D245">
        <v>13.19</v>
      </c>
      <c r="E245">
        <v>15.28</v>
      </c>
      <c r="F245">
        <v>16.03</v>
      </c>
      <c r="G245">
        <v>17.8</v>
      </c>
      <c r="H245">
        <v>26.35</v>
      </c>
      <c r="I245">
        <v>29.1</v>
      </c>
      <c r="J245">
        <v>23.98</v>
      </c>
      <c r="K245">
        <v>27.43</v>
      </c>
      <c r="L245">
        <v>33.28</v>
      </c>
      <c r="M245">
        <v>33.1</v>
      </c>
    </row>
    <row r="246" spans="1:13" ht="12.75">
      <c r="A246" t="s">
        <v>6</v>
      </c>
      <c r="B246">
        <v>-19.44</v>
      </c>
      <c r="C246">
        <v>-16.44</v>
      </c>
      <c r="D246">
        <v>-26.26</v>
      </c>
      <c r="E246">
        <v>-29.94</v>
      </c>
      <c r="F246">
        <v>-31.64</v>
      </c>
      <c r="G246">
        <v>-31.73</v>
      </c>
      <c r="H246">
        <v>-34.46</v>
      </c>
      <c r="I246">
        <v>-33.47</v>
      </c>
      <c r="J246">
        <v>-28.04</v>
      </c>
      <c r="K246">
        <v>-18.97</v>
      </c>
      <c r="L246">
        <v>-17.79</v>
      </c>
      <c r="M246">
        <v>-10.65</v>
      </c>
    </row>
    <row r="247" spans="1:13" ht="12.75">
      <c r="A247" t="s">
        <v>7</v>
      </c>
      <c r="B247">
        <v>-62.72</v>
      </c>
      <c r="C247">
        <v>-55.12</v>
      </c>
      <c r="D247">
        <v>-55.81</v>
      </c>
      <c r="E247">
        <v>-53.72</v>
      </c>
      <c r="F247">
        <v>-52.97</v>
      </c>
      <c r="G247">
        <v>-51.2</v>
      </c>
      <c r="H247">
        <v>-42.65</v>
      </c>
      <c r="I247">
        <v>-39.9</v>
      </c>
      <c r="J247">
        <v>-45.02</v>
      </c>
      <c r="K247">
        <v>-41.57</v>
      </c>
      <c r="L247">
        <v>-43.72</v>
      </c>
      <c r="M247">
        <v>-43.9</v>
      </c>
    </row>
    <row r="248" spans="1:13" ht="12.75">
      <c r="A248" t="s">
        <v>8</v>
      </c>
      <c r="B248">
        <v>-4.46</v>
      </c>
      <c r="C248">
        <v>-0.22</v>
      </c>
      <c r="D248">
        <v>-8.39</v>
      </c>
      <c r="E248">
        <v>-9.22</v>
      </c>
      <c r="F248">
        <v>-10.88</v>
      </c>
      <c r="G248">
        <v>-7.06</v>
      </c>
      <c r="H248">
        <v>-3.4</v>
      </c>
      <c r="I248">
        <v>-0.8</v>
      </c>
      <c r="J248">
        <v>0.66</v>
      </c>
      <c r="K248">
        <v>10.72</v>
      </c>
      <c r="L248">
        <v>-1.13</v>
      </c>
      <c r="M248">
        <v>-0.71</v>
      </c>
    </row>
    <row r="249" spans="1:13" ht="12.75">
      <c r="A249" t="s">
        <v>9</v>
      </c>
      <c r="B249">
        <v>-1.74</v>
      </c>
      <c r="C249">
        <v>0.76</v>
      </c>
      <c r="D249">
        <v>-1.85</v>
      </c>
      <c r="E249">
        <v>-3.6</v>
      </c>
      <c r="F249">
        <v>-6.36</v>
      </c>
      <c r="G249">
        <v>-3.58</v>
      </c>
      <c r="H249">
        <v>0.49</v>
      </c>
      <c r="I249">
        <v>1.86</v>
      </c>
      <c r="J249">
        <v>4.93</v>
      </c>
      <c r="K249">
        <v>15.81</v>
      </c>
      <c r="L249">
        <v>1.87</v>
      </c>
      <c r="M249">
        <v>2.16</v>
      </c>
    </row>
    <row r="250" spans="1:13" ht="12.75">
      <c r="A250" t="s">
        <v>10</v>
      </c>
      <c r="B250">
        <v>26.39</v>
      </c>
      <c r="C250">
        <v>48.74</v>
      </c>
      <c r="D250">
        <v>12.66</v>
      </c>
      <c r="E250">
        <v>10.69</v>
      </c>
      <c r="F250">
        <v>7.55</v>
      </c>
      <c r="G250">
        <v>16.46</v>
      </c>
      <c r="H250">
        <v>31.37</v>
      </c>
      <c r="I250">
        <v>45.39</v>
      </c>
      <c r="J250">
        <v>53.78</v>
      </c>
      <c r="K250">
        <v>92.18</v>
      </c>
      <c r="L250">
        <v>43.51</v>
      </c>
      <c r="M250">
        <v>45.95</v>
      </c>
    </row>
    <row r="251" spans="1:13" ht="12.75">
      <c r="A251" t="s">
        <v>11</v>
      </c>
      <c r="B251">
        <v>203.2</v>
      </c>
      <c r="C251">
        <v>134.44</v>
      </c>
      <c r="D251">
        <v>195.25</v>
      </c>
      <c r="E251">
        <v>209.34</v>
      </c>
      <c r="F251">
        <v>234.4</v>
      </c>
      <c r="G251">
        <v>199.27</v>
      </c>
      <c r="H251">
        <v>130.14</v>
      </c>
      <c r="I251">
        <v>86.86</v>
      </c>
      <c r="J251">
        <v>57.13</v>
      </c>
      <c r="K251">
        <v>10.43</v>
      </c>
      <c r="L251">
        <v>96.56</v>
      </c>
      <c r="M251">
        <v>94.48</v>
      </c>
    </row>
    <row r="252" spans="1:13" ht="12.75">
      <c r="A252" t="s">
        <v>12</v>
      </c>
      <c r="B252">
        <v>2.51</v>
      </c>
      <c r="C252">
        <v>1.66</v>
      </c>
      <c r="D252">
        <v>2.67</v>
      </c>
      <c r="E252">
        <v>2.56</v>
      </c>
      <c r="F252">
        <v>2.65</v>
      </c>
      <c r="G252">
        <v>2.72</v>
      </c>
      <c r="H252">
        <v>2.04</v>
      </c>
      <c r="I252">
        <v>1.42</v>
      </c>
      <c r="J252">
        <v>0.85</v>
      </c>
      <c r="K252">
        <v>0.51</v>
      </c>
      <c r="L252">
        <v>1.58</v>
      </c>
      <c r="M252">
        <v>1.6</v>
      </c>
    </row>
    <row r="253" spans="1:13" ht="12.75">
      <c r="A253" t="s">
        <v>13</v>
      </c>
      <c r="B253">
        <v>2.36</v>
      </c>
      <c r="C253">
        <v>2.05</v>
      </c>
      <c r="D253">
        <v>2.43</v>
      </c>
      <c r="E253">
        <v>2.62</v>
      </c>
      <c r="F253">
        <v>2.6</v>
      </c>
      <c r="G253">
        <v>2.59</v>
      </c>
      <c r="H253">
        <v>2.24</v>
      </c>
      <c r="I253">
        <v>1.45</v>
      </c>
      <c r="J253">
        <v>0.86</v>
      </c>
      <c r="K253">
        <v>0.43</v>
      </c>
      <c r="L253">
        <v>1.98</v>
      </c>
      <c r="M253">
        <v>2.07</v>
      </c>
    </row>
    <row r="254" spans="1:13" ht="12.75">
      <c r="A254" t="s">
        <v>14</v>
      </c>
      <c r="B254">
        <v>0.96</v>
      </c>
      <c r="C254">
        <v>0.99</v>
      </c>
      <c r="D254">
        <v>0.99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0.99</v>
      </c>
      <c r="L254">
        <v>1</v>
      </c>
      <c r="M254">
        <v>1</v>
      </c>
    </row>
    <row r="255" spans="1:13" ht="12.75">
      <c r="A255" t="s">
        <v>15</v>
      </c>
      <c r="B255">
        <v>2.13</v>
      </c>
      <c r="C255">
        <v>2.13</v>
      </c>
      <c r="D255">
        <v>2.69</v>
      </c>
      <c r="E255">
        <v>2.8</v>
      </c>
      <c r="F255">
        <v>2.65</v>
      </c>
      <c r="G255">
        <v>2.63</v>
      </c>
      <c r="H255">
        <v>2.23</v>
      </c>
      <c r="I255">
        <v>1.48</v>
      </c>
      <c r="J255">
        <v>0.9</v>
      </c>
      <c r="K255">
        <v>0.42</v>
      </c>
      <c r="L255">
        <v>2.1</v>
      </c>
      <c r="M255">
        <v>2.2</v>
      </c>
    </row>
    <row r="256" spans="1:13" ht="12.75">
      <c r="A256" t="s">
        <v>17</v>
      </c>
      <c r="B256">
        <v>0.99</v>
      </c>
      <c r="C256">
        <v>0.99</v>
      </c>
      <c r="D256">
        <v>0.99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  <c r="L256">
        <v>1</v>
      </c>
      <c r="M256">
        <v>1</v>
      </c>
    </row>
    <row r="257" spans="1:13" ht="12.75">
      <c r="A257" t="s">
        <v>18</v>
      </c>
      <c r="B257" t="s">
        <v>16</v>
      </c>
      <c r="C257">
        <v>1.96</v>
      </c>
      <c r="D257">
        <v>2.36</v>
      </c>
      <c r="E257">
        <v>2.62</v>
      </c>
      <c r="F257">
        <v>2.71</v>
      </c>
      <c r="G257">
        <v>2.7</v>
      </c>
      <c r="H257">
        <v>2.29</v>
      </c>
      <c r="I257">
        <v>1.38</v>
      </c>
      <c r="J257">
        <v>0.84</v>
      </c>
      <c r="K257">
        <v>0.5</v>
      </c>
      <c r="L257">
        <v>1.84</v>
      </c>
      <c r="M257">
        <v>1.92</v>
      </c>
    </row>
    <row r="258" spans="1:13" ht="12.75">
      <c r="A258" t="s">
        <v>19</v>
      </c>
      <c r="B258" t="s">
        <v>16</v>
      </c>
      <c r="C258">
        <v>0.98</v>
      </c>
      <c r="D258">
        <v>0.98</v>
      </c>
      <c r="E258">
        <v>0.99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0.98</v>
      </c>
      <c r="L258">
        <v>1</v>
      </c>
      <c r="M258">
        <v>1</v>
      </c>
    </row>
    <row r="259" spans="1:13" ht="12.75">
      <c r="A259" t="s">
        <v>20</v>
      </c>
      <c r="B259">
        <v>0.38</v>
      </c>
      <c r="C259">
        <v>0.07</v>
      </c>
      <c r="D259">
        <v>0.05</v>
      </c>
      <c r="E259">
        <v>0.13</v>
      </c>
      <c r="F259">
        <v>0.23</v>
      </c>
      <c r="G259">
        <v>0.21</v>
      </c>
      <c r="H259">
        <v>0.17</v>
      </c>
      <c r="I259">
        <v>0.33</v>
      </c>
      <c r="J259">
        <v>0.57</v>
      </c>
      <c r="K259">
        <v>0.12</v>
      </c>
      <c r="L259">
        <v>0.3</v>
      </c>
      <c r="M259">
        <v>0.29</v>
      </c>
    </row>
    <row r="260" spans="1:13" ht="12.75">
      <c r="A260" t="s">
        <v>21</v>
      </c>
      <c r="B260">
        <v>0.41</v>
      </c>
      <c r="C260">
        <v>0.08</v>
      </c>
      <c r="D260">
        <v>0.05</v>
      </c>
      <c r="E260">
        <v>0.14</v>
      </c>
      <c r="F260">
        <v>0.25</v>
      </c>
      <c r="G260">
        <v>0.23</v>
      </c>
      <c r="H260">
        <v>0.2</v>
      </c>
      <c r="I260">
        <v>0.38</v>
      </c>
      <c r="J260">
        <v>0.67</v>
      </c>
      <c r="K260">
        <v>0.18</v>
      </c>
      <c r="L260">
        <v>0.35</v>
      </c>
      <c r="M260">
        <v>0.34</v>
      </c>
    </row>
    <row r="261" spans="1:13" ht="12.75">
      <c r="A261" t="s">
        <v>22</v>
      </c>
      <c r="B261">
        <v>0.31</v>
      </c>
      <c r="C261">
        <v>0.11</v>
      </c>
      <c r="D261">
        <v>0.13</v>
      </c>
      <c r="E261">
        <v>0.17</v>
      </c>
      <c r="F261">
        <v>0.24</v>
      </c>
      <c r="G261">
        <v>0.2</v>
      </c>
      <c r="H261">
        <v>0.17</v>
      </c>
      <c r="I261">
        <v>0.21</v>
      </c>
      <c r="J261">
        <v>0.31</v>
      </c>
      <c r="K261">
        <v>0.09</v>
      </c>
      <c r="L261">
        <v>0.2</v>
      </c>
      <c r="M261">
        <v>0.2</v>
      </c>
    </row>
    <row r="263" ht="12.75">
      <c r="A263" t="s">
        <v>23</v>
      </c>
    </row>
    <row r="265" ht="12.75">
      <c r="A265" t="s">
        <v>53</v>
      </c>
    </row>
    <row r="266" ht="12.75">
      <c r="A266" t="s">
        <v>0</v>
      </c>
    </row>
    <row r="267" ht="12.75">
      <c r="A267" t="s">
        <v>1</v>
      </c>
    </row>
    <row r="268" spans="1:13" ht="12.75">
      <c r="A268" t="s">
        <v>2</v>
      </c>
      <c r="B268">
        <v>31.5</v>
      </c>
      <c r="C268">
        <v>63</v>
      </c>
      <c r="D268">
        <v>125</v>
      </c>
      <c r="E268">
        <v>250</v>
      </c>
      <c r="F268">
        <v>500</v>
      </c>
      <c r="G268">
        <v>1000</v>
      </c>
      <c r="H268">
        <v>2000</v>
      </c>
      <c r="I268">
        <v>4000</v>
      </c>
      <c r="J268">
        <v>8000</v>
      </c>
      <c r="K268">
        <v>16000</v>
      </c>
      <c r="L268" t="s">
        <v>3</v>
      </c>
      <c r="M268" t="s">
        <v>4</v>
      </c>
    </row>
    <row r="269" spans="1:13" ht="12.75">
      <c r="A269" t="s">
        <v>5</v>
      </c>
      <c r="B269">
        <v>4.98</v>
      </c>
      <c r="C269">
        <v>12.99</v>
      </c>
      <c r="D269">
        <v>11.88</v>
      </c>
      <c r="E269">
        <v>14.72</v>
      </c>
      <c r="F269">
        <v>15.94</v>
      </c>
      <c r="G269">
        <v>18.12</v>
      </c>
      <c r="H269">
        <v>25.68</v>
      </c>
      <c r="I269">
        <v>28.09</v>
      </c>
      <c r="J269">
        <v>23.44</v>
      </c>
      <c r="K269">
        <v>22.9</v>
      </c>
      <c r="L269">
        <v>32.36</v>
      </c>
      <c r="M269">
        <v>32.04</v>
      </c>
    </row>
    <row r="270" spans="1:13" ht="12.75">
      <c r="A270" t="s">
        <v>6</v>
      </c>
      <c r="B270">
        <v>-19.08</v>
      </c>
      <c r="C270">
        <v>-16.97</v>
      </c>
      <c r="D270">
        <v>-27.29</v>
      </c>
      <c r="E270">
        <v>-33.11</v>
      </c>
      <c r="F270">
        <v>-32.28</v>
      </c>
      <c r="G270">
        <v>-33.13</v>
      </c>
      <c r="H270">
        <v>-35.47</v>
      </c>
      <c r="I270">
        <v>-32.98</v>
      </c>
      <c r="J270">
        <v>-28.24</v>
      </c>
      <c r="K270">
        <v>-18.99</v>
      </c>
      <c r="L270">
        <v>-17.6</v>
      </c>
      <c r="M270">
        <v>-10.92</v>
      </c>
    </row>
    <row r="271" spans="1:13" ht="12.75">
      <c r="A271" t="s">
        <v>7</v>
      </c>
      <c r="B271">
        <v>-64.02</v>
      </c>
      <c r="C271">
        <v>-56.01</v>
      </c>
      <c r="D271">
        <v>-57.12</v>
      </c>
      <c r="E271">
        <v>-54.28</v>
      </c>
      <c r="F271">
        <v>-53.06</v>
      </c>
      <c r="G271">
        <v>-50.88</v>
      </c>
      <c r="H271">
        <v>-43.32</v>
      </c>
      <c r="I271">
        <v>-40.91</v>
      </c>
      <c r="J271">
        <v>-45.56</v>
      </c>
      <c r="K271">
        <v>-46.1</v>
      </c>
      <c r="L271">
        <v>-44.64</v>
      </c>
      <c r="M271">
        <v>-44.96</v>
      </c>
    </row>
    <row r="272" spans="1:13" ht="12.75">
      <c r="A272" t="s">
        <v>8</v>
      </c>
      <c r="B272">
        <v>-6</v>
      </c>
      <c r="C272">
        <v>-3.19</v>
      </c>
      <c r="D272">
        <v>-7.18</v>
      </c>
      <c r="E272">
        <v>-6.94</v>
      </c>
      <c r="F272">
        <v>-8.78</v>
      </c>
      <c r="G272">
        <v>-5.08</v>
      </c>
      <c r="H272">
        <v>-2.52</v>
      </c>
      <c r="I272">
        <v>-1.73</v>
      </c>
      <c r="J272">
        <v>1.71</v>
      </c>
      <c r="K272">
        <v>8.12</v>
      </c>
      <c r="L272">
        <v>-1.53</v>
      </c>
      <c r="M272">
        <v>-1.39</v>
      </c>
    </row>
    <row r="273" spans="1:13" ht="12.75">
      <c r="A273" t="s">
        <v>9</v>
      </c>
      <c r="B273">
        <v>-4.81</v>
      </c>
      <c r="C273">
        <v>-1.24</v>
      </c>
      <c r="D273">
        <v>-0.52</v>
      </c>
      <c r="E273">
        <v>-0.96</v>
      </c>
      <c r="F273">
        <v>-3.64</v>
      </c>
      <c r="G273">
        <v>-2.16</v>
      </c>
      <c r="H273">
        <v>-0.36</v>
      </c>
      <c r="I273">
        <v>1.15</v>
      </c>
      <c r="J273">
        <v>5.31</v>
      </c>
      <c r="K273">
        <v>13.81</v>
      </c>
      <c r="L273">
        <v>1.13</v>
      </c>
      <c r="M273">
        <v>1.32</v>
      </c>
    </row>
    <row r="274" spans="1:13" ht="12.75">
      <c r="A274" t="s">
        <v>10</v>
      </c>
      <c r="B274">
        <v>20.09</v>
      </c>
      <c r="C274">
        <v>32.43</v>
      </c>
      <c r="D274">
        <v>16.05</v>
      </c>
      <c r="E274">
        <v>16.83</v>
      </c>
      <c r="F274">
        <v>11.69</v>
      </c>
      <c r="G274">
        <v>23.68</v>
      </c>
      <c r="H274">
        <v>35.9</v>
      </c>
      <c r="I274">
        <v>40.17</v>
      </c>
      <c r="J274">
        <v>59.71</v>
      </c>
      <c r="K274">
        <v>86.65</v>
      </c>
      <c r="L274">
        <v>41.29</v>
      </c>
      <c r="M274">
        <v>42.08</v>
      </c>
    </row>
    <row r="275" spans="1:13" ht="12.75">
      <c r="A275" t="s">
        <v>11</v>
      </c>
      <c r="B275">
        <v>203.65</v>
      </c>
      <c r="C275">
        <v>145.39</v>
      </c>
      <c r="D275">
        <v>193.13</v>
      </c>
      <c r="E275">
        <v>184.57</v>
      </c>
      <c r="F275">
        <v>208.3</v>
      </c>
      <c r="G275">
        <v>174.48</v>
      </c>
      <c r="H275">
        <v>135.79</v>
      </c>
      <c r="I275">
        <v>94.77</v>
      </c>
      <c r="J275">
        <v>53.13</v>
      </c>
      <c r="K275">
        <v>20.12</v>
      </c>
      <c r="L275">
        <v>104.39</v>
      </c>
      <c r="M275">
        <v>104.25</v>
      </c>
    </row>
    <row r="276" spans="1:13" ht="12.75">
      <c r="A276" t="s">
        <v>12</v>
      </c>
      <c r="B276">
        <v>1.68</v>
      </c>
      <c r="C276">
        <v>1.77</v>
      </c>
      <c r="D276">
        <v>2.6</v>
      </c>
      <c r="E276">
        <v>2.26</v>
      </c>
      <c r="F276">
        <v>2.51</v>
      </c>
      <c r="G276">
        <v>2.42</v>
      </c>
      <c r="H276">
        <v>2.08</v>
      </c>
      <c r="I276">
        <v>1.35</v>
      </c>
      <c r="J276">
        <v>0.77</v>
      </c>
      <c r="K276">
        <v>0.42</v>
      </c>
      <c r="L276">
        <v>1.59</v>
      </c>
      <c r="M276">
        <v>1.62</v>
      </c>
    </row>
    <row r="277" spans="1:13" ht="12.75">
      <c r="A277" t="s">
        <v>13</v>
      </c>
      <c r="B277">
        <v>2.71</v>
      </c>
      <c r="C277">
        <v>1.72</v>
      </c>
      <c r="D277">
        <v>2.58</v>
      </c>
      <c r="E277">
        <v>2.84</v>
      </c>
      <c r="F277">
        <v>2.77</v>
      </c>
      <c r="G277">
        <v>2.67</v>
      </c>
      <c r="H277">
        <v>2.15</v>
      </c>
      <c r="I277">
        <v>1.41</v>
      </c>
      <c r="J277">
        <v>0.85</v>
      </c>
      <c r="K277">
        <v>0.4</v>
      </c>
      <c r="L277">
        <v>1.94</v>
      </c>
      <c r="M277">
        <v>2.05</v>
      </c>
    </row>
    <row r="278" spans="1:13" ht="12.75">
      <c r="A278" t="s">
        <v>14</v>
      </c>
      <c r="B278">
        <v>0.97</v>
      </c>
      <c r="C278">
        <v>0.99</v>
      </c>
      <c r="D278">
        <v>0.99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</row>
    <row r="279" spans="1:13" ht="12.75">
      <c r="A279" t="s">
        <v>15</v>
      </c>
      <c r="B279">
        <v>2.28</v>
      </c>
      <c r="C279">
        <v>2.02</v>
      </c>
      <c r="D279">
        <v>2.45</v>
      </c>
      <c r="E279">
        <v>2.7</v>
      </c>
      <c r="F279">
        <v>2.74</v>
      </c>
      <c r="G279">
        <v>2.63</v>
      </c>
      <c r="H279">
        <v>2.2</v>
      </c>
      <c r="I279">
        <v>1.49</v>
      </c>
      <c r="J279">
        <v>0.88</v>
      </c>
      <c r="K279">
        <v>0.41</v>
      </c>
      <c r="L279">
        <v>2.1</v>
      </c>
      <c r="M279">
        <v>2.21</v>
      </c>
    </row>
    <row r="280" spans="1:13" ht="12.75">
      <c r="A280" t="s">
        <v>17</v>
      </c>
      <c r="B280">
        <v>0.98</v>
      </c>
      <c r="C280">
        <v>0.98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1</v>
      </c>
      <c r="L280">
        <v>1</v>
      </c>
      <c r="M280">
        <v>1</v>
      </c>
    </row>
    <row r="281" spans="1:13" ht="12.75">
      <c r="A281" t="s">
        <v>18</v>
      </c>
      <c r="B281">
        <v>3.47</v>
      </c>
      <c r="C281">
        <v>2.01</v>
      </c>
      <c r="D281">
        <v>2.19</v>
      </c>
      <c r="E281">
        <v>2.86</v>
      </c>
      <c r="F281">
        <v>2.51</v>
      </c>
      <c r="G281">
        <v>2.45</v>
      </c>
      <c r="H281">
        <v>2.17</v>
      </c>
      <c r="I281">
        <v>1.41</v>
      </c>
      <c r="J281">
        <v>0.78</v>
      </c>
      <c r="K281">
        <v>0.37</v>
      </c>
      <c r="L281">
        <v>1.78</v>
      </c>
      <c r="M281">
        <v>1.83</v>
      </c>
    </row>
    <row r="282" spans="1:13" ht="12.75">
      <c r="A282" t="s">
        <v>19</v>
      </c>
      <c r="B282">
        <v>0.97</v>
      </c>
      <c r="C282">
        <v>0.97</v>
      </c>
      <c r="D282">
        <v>0.98</v>
      </c>
      <c r="E282">
        <v>0.98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</row>
    <row r="283" spans="1:13" ht="12.75">
      <c r="A283" t="s">
        <v>20</v>
      </c>
      <c r="B283">
        <v>0.58</v>
      </c>
      <c r="C283">
        <v>0.21</v>
      </c>
      <c r="D283">
        <v>0.02</v>
      </c>
      <c r="E283">
        <v>0.1</v>
      </c>
      <c r="F283">
        <v>0.17</v>
      </c>
      <c r="G283">
        <v>0.14</v>
      </c>
      <c r="H283">
        <v>0.15</v>
      </c>
      <c r="I283">
        <v>0.44</v>
      </c>
      <c r="J283">
        <v>0.61</v>
      </c>
      <c r="K283">
        <v>0.28</v>
      </c>
      <c r="L283">
        <v>0.37</v>
      </c>
      <c r="M283">
        <v>0.37</v>
      </c>
    </row>
    <row r="284" spans="1:13" ht="12.75">
      <c r="A284" t="s">
        <v>21</v>
      </c>
      <c r="B284">
        <v>0.65</v>
      </c>
      <c r="C284">
        <v>0.22</v>
      </c>
      <c r="D284">
        <v>0.02</v>
      </c>
      <c r="E284">
        <v>0.11</v>
      </c>
      <c r="F284">
        <v>0.2</v>
      </c>
      <c r="G284">
        <v>0.17</v>
      </c>
      <c r="H284">
        <v>0.2</v>
      </c>
      <c r="I284">
        <v>0.55</v>
      </c>
      <c r="J284">
        <v>0.87</v>
      </c>
      <c r="K284">
        <v>0.56</v>
      </c>
      <c r="L284">
        <v>0.49</v>
      </c>
      <c r="M284">
        <v>0.5</v>
      </c>
    </row>
    <row r="285" spans="1:13" ht="12.75">
      <c r="A285" t="s">
        <v>22</v>
      </c>
      <c r="B285">
        <v>0.39</v>
      </c>
      <c r="C285">
        <v>0.19</v>
      </c>
      <c r="D285">
        <v>0.07</v>
      </c>
      <c r="E285">
        <v>0.17</v>
      </c>
      <c r="F285">
        <v>0.18</v>
      </c>
      <c r="G285">
        <v>0.16</v>
      </c>
      <c r="H285">
        <v>0.17</v>
      </c>
      <c r="I285">
        <v>0.31</v>
      </c>
      <c r="J285">
        <v>0.39</v>
      </c>
      <c r="K285">
        <v>0.25</v>
      </c>
      <c r="L285">
        <v>0.28</v>
      </c>
      <c r="M285">
        <v>0.28</v>
      </c>
    </row>
    <row r="287" ht="12.75">
      <c r="A287" t="s">
        <v>23</v>
      </c>
    </row>
    <row r="289" ht="12.75">
      <c r="A289" t="s">
        <v>54</v>
      </c>
    </row>
    <row r="290" ht="12.75">
      <c r="A290" t="s">
        <v>0</v>
      </c>
    </row>
    <row r="291" ht="12.75">
      <c r="A291" t="s">
        <v>1</v>
      </c>
    </row>
    <row r="292" spans="1:13" ht="12.75">
      <c r="A292" t="s">
        <v>2</v>
      </c>
      <c r="B292">
        <v>31.5</v>
      </c>
      <c r="C292">
        <v>63</v>
      </c>
      <c r="D292">
        <v>125</v>
      </c>
      <c r="E292">
        <v>250</v>
      </c>
      <c r="F292">
        <v>500</v>
      </c>
      <c r="G292">
        <v>1000</v>
      </c>
      <c r="H292">
        <v>2000</v>
      </c>
      <c r="I292">
        <v>4000</v>
      </c>
      <c r="J292">
        <v>8000</v>
      </c>
      <c r="K292">
        <v>16000</v>
      </c>
      <c r="L292" t="s">
        <v>3</v>
      </c>
      <c r="M292" t="s">
        <v>4</v>
      </c>
    </row>
    <row r="293" spans="1:13" ht="12.75">
      <c r="A293" t="s">
        <v>5</v>
      </c>
      <c r="B293">
        <v>3.68</v>
      </c>
      <c r="C293">
        <v>13.68</v>
      </c>
      <c r="D293">
        <v>11.13</v>
      </c>
      <c r="E293">
        <v>15.33</v>
      </c>
      <c r="F293">
        <v>15.36</v>
      </c>
      <c r="G293">
        <v>17.97</v>
      </c>
      <c r="H293">
        <v>24.55</v>
      </c>
      <c r="I293">
        <v>26.99</v>
      </c>
      <c r="J293">
        <v>22.36</v>
      </c>
      <c r="K293">
        <v>21.66</v>
      </c>
      <c r="L293">
        <v>31.3</v>
      </c>
      <c r="M293">
        <v>31.05</v>
      </c>
    </row>
    <row r="294" spans="1:13" ht="12.75">
      <c r="A294" t="s">
        <v>6</v>
      </c>
      <c r="B294">
        <v>-26.55</v>
      </c>
      <c r="C294">
        <v>-21.71</v>
      </c>
      <c r="D294">
        <v>-23.26</v>
      </c>
      <c r="E294">
        <v>-27.67</v>
      </c>
      <c r="F294">
        <v>-27.38</v>
      </c>
      <c r="G294">
        <v>-27.86</v>
      </c>
      <c r="H294">
        <v>-25.73</v>
      </c>
      <c r="I294">
        <v>-26.63</v>
      </c>
      <c r="J294">
        <v>-27.66</v>
      </c>
      <c r="K294">
        <v>-19.6</v>
      </c>
      <c r="L294">
        <v>-17.25</v>
      </c>
      <c r="M294">
        <v>-13.07</v>
      </c>
    </row>
    <row r="295" spans="1:13" ht="12.75">
      <c r="A295" t="s">
        <v>7</v>
      </c>
      <c r="B295">
        <v>-65.32</v>
      </c>
      <c r="C295">
        <v>-55.32</v>
      </c>
      <c r="D295">
        <v>-57.87</v>
      </c>
      <c r="E295">
        <v>-53.67</v>
      </c>
      <c r="F295">
        <v>-53.64</v>
      </c>
      <c r="G295">
        <v>-51.03</v>
      </c>
      <c r="H295">
        <v>-44.45</v>
      </c>
      <c r="I295">
        <v>-42.01</v>
      </c>
      <c r="J295">
        <v>-46.64</v>
      </c>
      <c r="K295">
        <v>-47.34</v>
      </c>
      <c r="L295">
        <v>-45.7</v>
      </c>
      <c r="M295">
        <v>-45.95</v>
      </c>
    </row>
    <row r="296" spans="1:13" ht="12.75">
      <c r="A296" t="s">
        <v>8</v>
      </c>
      <c r="B296">
        <v>-8.33</v>
      </c>
      <c r="C296">
        <v>-3.34</v>
      </c>
      <c r="D296">
        <v>-10.24</v>
      </c>
      <c r="E296">
        <v>-7.73</v>
      </c>
      <c r="F296">
        <v>-7.11</v>
      </c>
      <c r="G296">
        <v>-3.11</v>
      </c>
      <c r="H296">
        <v>-4.55</v>
      </c>
      <c r="I296">
        <v>-2.98</v>
      </c>
      <c r="J296">
        <v>1.2</v>
      </c>
      <c r="K296">
        <v>8.27</v>
      </c>
      <c r="L296">
        <v>-2.73</v>
      </c>
      <c r="M296">
        <v>-2.48</v>
      </c>
    </row>
    <row r="297" spans="1:13" ht="12.75">
      <c r="A297" t="s">
        <v>9</v>
      </c>
      <c r="B297">
        <v>-6.28</v>
      </c>
      <c r="C297">
        <v>1.16</v>
      </c>
      <c r="D297">
        <v>-6.2</v>
      </c>
      <c r="E297">
        <v>-2.82</v>
      </c>
      <c r="F297">
        <v>-2.61</v>
      </c>
      <c r="G297">
        <v>-1.03</v>
      </c>
      <c r="H297">
        <v>-1.63</v>
      </c>
      <c r="I297">
        <v>0.22</v>
      </c>
      <c r="J297">
        <v>5.21</v>
      </c>
      <c r="K297">
        <v>13.72</v>
      </c>
      <c r="L297">
        <v>0.27</v>
      </c>
      <c r="M297">
        <v>0.48</v>
      </c>
    </row>
    <row r="298" spans="1:13" ht="12.75">
      <c r="A298" t="s">
        <v>10</v>
      </c>
      <c r="B298">
        <v>12.81</v>
      </c>
      <c r="C298">
        <v>31.66</v>
      </c>
      <c r="D298">
        <v>8.64</v>
      </c>
      <c r="E298">
        <v>14.44</v>
      </c>
      <c r="F298">
        <v>16.29</v>
      </c>
      <c r="G298">
        <v>32.84</v>
      </c>
      <c r="H298">
        <v>25.95</v>
      </c>
      <c r="I298">
        <v>33.51</v>
      </c>
      <c r="J298">
        <v>56.84</v>
      </c>
      <c r="K298">
        <v>87.03</v>
      </c>
      <c r="L298">
        <v>34.8</v>
      </c>
      <c r="M298">
        <v>36.11</v>
      </c>
    </row>
    <row r="299" spans="1:13" ht="12.75">
      <c r="A299" t="s">
        <v>11</v>
      </c>
      <c r="B299">
        <v>191.91</v>
      </c>
      <c r="C299">
        <v>138.36</v>
      </c>
      <c r="D299">
        <v>218.63</v>
      </c>
      <c r="E299">
        <v>203.38</v>
      </c>
      <c r="F299">
        <v>193.26</v>
      </c>
      <c r="G299">
        <v>164.46</v>
      </c>
      <c r="H299">
        <v>146.92</v>
      </c>
      <c r="I299">
        <v>102.78</v>
      </c>
      <c r="J299">
        <v>55.66</v>
      </c>
      <c r="K299">
        <v>18.95</v>
      </c>
      <c r="L299">
        <v>112.66</v>
      </c>
      <c r="M299">
        <v>113.05</v>
      </c>
    </row>
    <row r="300" spans="1:13" ht="12.75">
      <c r="A300" t="s">
        <v>12</v>
      </c>
      <c r="B300">
        <v>1.26</v>
      </c>
      <c r="C300">
        <v>1.74</v>
      </c>
      <c r="D300">
        <v>2.47</v>
      </c>
      <c r="E300">
        <v>2.74</v>
      </c>
      <c r="F300">
        <v>2.63</v>
      </c>
      <c r="G300">
        <v>2.45</v>
      </c>
      <c r="H300">
        <v>2</v>
      </c>
      <c r="I300">
        <v>1.35</v>
      </c>
      <c r="J300">
        <v>0.79</v>
      </c>
      <c r="K300">
        <v>0.47</v>
      </c>
      <c r="L300">
        <v>1.57</v>
      </c>
      <c r="M300">
        <v>1.62</v>
      </c>
    </row>
    <row r="301" spans="1:13" ht="12.75">
      <c r="A301" t="s">
        <v>13</v>
      </c>
      <c r="B301">
        <v>2.83</v>
      </c>
      <c r="C301">
        <v>1.97</v>
      </c>
      <c r="D301">
        <v>2.24</v>
      </c>
      <c r="E301">
        <v>2.73</v>
      </c>
      <c r="F301">
        <v>2.71</v>
      </c>
      <c r="G301">
        <v>2.67</v>
      </c>
      <c r="H301">
        <v>2.19</v>
      </c>
      <c r="I301">
        <v>1.47</v>
      </c>
      <c r="J301">
        <v>0.88</v>
      </c>
      <c r="K301">
        <v>0.4</v>
      </c>
      <c r="L301">
        <v>2.01</v>
      </c>
      <c r="M301">
        <v>2.13</v>
      </c>
    </row>
    <row r="302" spans="1:13" ht="12.75">
      <c r="A302" t="s">
        <v>14</v>
      </c>
      <c r="B302">
        <v>0.98</v>
      </c>
      <c r="C302">
        <v>0.99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</row>
    <row r="303" spans="1:13" ht="12.75">
      <c r="A303" t="s">
        <v>15</v>
      </c>
      <c r="B303">
        <v>5.82</v>
      </c>
      <c r="C303">
        <v>2.31</v>
      </c>
      <c r="D303">
        <v>2.53</v>
      </c>
      <c r="E303">
        <v>2.65</v>
      </c>
      <c r="F303">
        <v>2.74</v>
      </c>
      <c r="G303">
        <v>2.63</v>
      </c>
      <c r="H303">
        <v>2.19</v>
      </c>
      <c r="I303">
        <v>1.52</v>
      </c>
      <c r="J303">
        <v>0.91</v>
      </c>
      <c r="K303">
        <v>0.42</v>
      </c>
      <c r="L303">
        <v>2.12</v>
      </c>
      <c r="M303">
        <v>2.24</v>
      </c>
    </row>
    <row r="304" spans="1:13" ht="12.75">
      <c r="A304" t="s">
        <v>17</v>
      </c>
      <c r="B304">
        <v>0.89</v>
      </c>
      <c r="C304">
        <v>0.99</v>
      </c>
      <c r="D304">
        <v>0.99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1</v>
      </c>
      <c r="M304">
        <v>1</v>
      </c>
    </row>
    <row r="305" spans="1:13" ht="12.75">
      <c r="A305" t="s">
        <v>18</v>
      </c>
      <c r="B305">
        <v>2.23</v>
      </c>
      <c r="C305">
        <v>2.01</v>
      </c>
      <c r="D305">
        <v>2.23</v>
      </c>
      <c r="E305">
        <v>2.84</v>
      </c>
      <c r="F305">
        <v>2.82</v>
      </c>
      <c r="G305">
        <v>2.51</v>
      </c>
      <c r="H305">
        <v>2.25</v>
      </c>
      <c r="I305">
        <v>1.41</v>
      </c>
      <c r="J305">
        <v>0.85</v>
      </c>
      <c r="K305">
        <v>0.39</v>
      </c>
      <c r="L305">
        <v>1.85</v>
      </c>
      <c r="M305">
        <v>1.95</v>
      </c>
    </row>
    <row r="306" spans="1:13" ht="12.75">
      <c r="A306" t="s">
        <v>19</v>
      </c>
      <c r="B306">
        <v>0.95</v>
      </c>
      <c r="C306">
        <v>0.98</v>
      </c>
      <c r="D306">
        <v>0.99</v>
      </c>
      <c r="E306">
        <v>1</v>
      </c>
      <c r="F306">
        <v>1</v>
      </c>
      <c r="G306">
        <v>0.99</v>
      </c>
      <c r="H306">
        <v>1</v>
      </c>
      <c r="I306">
        <v>1</v>
      </c>
      <c r="J306">
        <v>1</v>
      </c>
      <c r="K306">
        <v>1</v>
      </c>
      <c r="L306">
        <v>1</v>
      </c>
      <c r="M306">
        <v>1</v>
      </c>
    </row>
    <row r="307" spans="1:13" ht="12.75">
      <c r="A307" t="s">
        <v>20</v>
      </c>
      <c r="B307">
        <v>0.92</v>
      </c>
      <c r="C307">
        <v>0.19</v>
      </c>
      <c r="D307">
        <v>0.06</v>
      </c>
      <c r="E307">
        <v>0.12</v>
      </c>
      <c r="F307">
        <v>0.27</v>
      </c>
      <c r="G307">
        <v>0.13</v>
      </c>
      <c r="H307">
        <v>0.31</v>
      </c>
      <c r="I307">
        <v>0.44</v>
      </c>
      <c r="J307">
        <v>0.68</v>
      </c>
      <c r="K307">
        <v>0.28</v>
      </c>
      <c r="L307">
        <v>0.43</v>
      </c>
      <c r="M307">
        <v>0.42</v>
      </c>
    </row>
    <row r="308" spans="1:13" ht="12.75">
      <c r="A308" t="s">
        <v>21</v>
      </c>
      <c r="B308">
        <v>1.13</v>
      </c>
      <c r="C308">
        <v>0.21</v>
      </c>
      <c r="D308">
        <v>0.08</v>
      </c>
      <c r="E308">
        <v>0.17</v>
      </c>
      <c r="F308">
        <v>0.31</v>
      </c>
      <c r="G308">
        <v>0.22</v>
      </c>
      <c r="H308">
        <v>0.41</v>
      </c>
      <c r="I308">
        <v>0.61</v>
      </c>
      <c r="J308">
        <v>0.93</v>
      </c>
      <c r="K308">
        <v>0.54</v>
      </c>
      <c r="L308">
        <v>0.59</v>
      </c>
      <c r="M308">
        <v>0.59</v>
      </c>
    </row>
    <row r="309" spans="1:13" ht="12.75">
      <c r="A309" t="s">
        <v>22</v>
      </c>
      <c r="B309">
        <v>0.54</v>
      </c>
      <c r="C309">
        <v>0.22</v>
      </c>
      <c r="D309">
        <v>0.13</v>
      </c>
      <c r="E309">
        <v>0.21</v>
      </c>
      <c r="F309">
        <v>0.26</v>
      </c>
      <c r="G309">
        <v>0.17</v>
      </c>
      <c r="H309">
        <v>0.29</v>
      </c>
      <c r="I309">
        <v>0.31</v>
      </c>
      <c r="J309">
        <v>0.39</v>
      </c>
      <c r="K309">
        <v>0.23</v>
      </c>
      <c r="L309">
        <v>0.31</v>
      </c>
      <c r="M309">
        <v>0.31</v>
      </c>
    </row>
    <row r="311" ht="12.75">
      <c r="A311" t="s">
        <v>23</v>
      </c>
    </row>
    <row r="313" ht="12.75">
      <c r="A313" t="s">
        <v>56</v>
      </c>
    </row>
    <row r="314" ht="12.75">
      <c r="A314" t="s">
        <v>0</v>
      </c>
    </row>
    <row r="315" ht="12.75">
      <c r="A315" t="s">
        <v>1</v>
      </c>
    </row>
    <row r="316" spans="1:13" ht="12.75">
      <c r="A316" t="s">
        <v>2</v>
      </c>
      <c r="B316">
        <v>31.5</v>
      </c>
      <c r="C316">
        <v>63</v>
      </c>
      <c r="D316">
        <v>125</v>
      </c>
      <c r="E316">
        <v>250</v>
      </c>
      <c r="F316">
        <v>500</v>
      </c>
      <c r="G316">
        <v>1000</v>
      </c>
      <c r="H316">
        <v>2000</v>
      </c>
      <c r="I316">
        <v>4000</v>
      </c>
      <c r="J316">
        <v>8000</v>
      </c>
      <c r="K316">
        <v>16000</v>
      </c>
      <c r="L316" t="s">
        <v>3</v>
      </c>
      <c r="M316" t="s">
        <v>4</v>
      </c>
    </row>
    <row r="317" spans="1:13" ht="12.75">
      <c r="A317" t="s">
        <v>5</v>
      </c>
      <c r="B317">
        <v>-44.7</v>
      </c>
      <c r="C317">
        <v>-32.93</v>
      </c>
      <c r="D317">
        <v>-32.83</v>
      </c>
      <c r="E317">
        <v>-22.98</v>
      </c>
      <c r="F317">
        <v>-16.92</v>
      </c>
      <c r="G317">
        <v>-11.58</v>
      </c>
      <c r="H317">
        <v>-1.96</v>
      </c>
      <c r="I317">
        <v>1.23</v>
      </c>
      <c r="J317">
        <v>0.11</v>
      </c>
      <c r="K317">
        <v>11.92</v>
      </c>
      <c r="L317">
        <v>8.36</v>
      </c>
      <c r="M317">
        <v>10.13</v>
      </c>
    </row>
    <row r="318" spans="1:13" ht="12.75">
      <c r="A318" t="s">
        <v>6</v>
      </c>
      <c r="B318">
        <v>-28.99</v>
      </c>
      <c r="C318">
        <v>-26.65</v>
      </c>
      <c r="D318">
        <v>-39.42</v>
      </c>
      <c r="E318">
        <v>-41.88</v>
      </c>
      <c r="F318">
        <v>-43.48</v>
      </c>
      <c r="G318">
        <v>-42.82</v>
      </c>
      <c r="H318">
        <v>-37.05</v>
      </c>
      <c r="I318">
        <v>-42.33</v>
      </c>
      <c r="J318">
        <v>-38.8</v>
      </c>
      <c r="K318">
        <v>-29.88</v>
      </c>
      <c r="L318">
        <v>-27.15</v>
      </c>
      <c r="M318">
        <v>-20.6</v>
      </c>
    </row>
    <row r="319" spans="1:13" ht="12.75">
      <c r="A319" t="s">
        <v>7</v>
      </c>
      <c r="B319">
        <v>-113.7</v>
      </c>
      <c r="C319">
        <v>-101.93</v>
      </c>
      <c r="D319">
        <v>-101.83</v>
      </c>
      <c r="E319">
        <v>-91.98</v>
      </c>
      <c r="F319">
        <v>-85.92</v>
      </c>
      <c r="G319">
        <v>-80.58</v>
      </c>
      <c r="H319">
        <v>-70.96</v>
      </c>
      <c r="I319">
        <v>-67.77</v>
      </c>
      <c r="J319">
        <v>-68.89</v>
      </c>
      <c r="K319">
        <v>-57.08</v>
      </c>
      <c r="L319">
        <v>-68.64</v>
      </c>
      <c r="M319">
        <v>-66.87</v>
      </c>
    </row>
    <row r="320" spans="1:13" ht="12.75">
      <c r="A320" t="s">
        <v>8</v>
      </c>
      <c r="B320" t="s">
        <v>55</v>
      </c>
      <c r="C320">
        <v>-15.67</v>
      </c>
      <c r="D320">
        <v>-4.6</v>
      </c>
      <c r="E320">
        <v>-5.79</v>
      </c>
      <c r="F320">
        <v>-5.74</v>
      </c>
      <c r="G320">
        <v>-4.38</v>
      </c>
      <c r="H320">
        <v>-4.37</v>
      </c>
      <c r="I320">
        <v>-2.09</v>
      </c>
      <c r="J320">
        <v>2.09</v>
      </c>
      <c r="K320">
        <v>2.2</v>
      </c>
      <c r="L320">
        <v>-0.49</v>
      </c>
      <c r="M320">
        <v>-0.33</v>
      </c>
    </row>
    <row r="321" spans="1:13" ht="12.75">
      <c r="A321" t="s">
        <v>9</v>
      </c>
      <c r="B321">
        <v>-1.94</v>
      </c>
      <c r="C321">
        <v>-15.87</v>
      </c>
      <c r="D321">
        <v>-2.04</v>
      </c>
      <c r="E321">
        <v>-3.87</v>
      </c>
      <c r="F321">
        <v>-2.81</v>
      </c>
      <c r="G321">
        <v>-2.27</v>
      </c>
      <c r="H321">
        <v>-1.92</v>
      </c>
      <c r="I321">
        <v>0.95</v>
      </c>
      <c r="J321">
        <v>6</v>
      </c>
      <c r="K321">
        <v>7.55</v>
      </c>
      <c r="L321">
        <v>2.89</v>
      </c>
      <c r="M321">
        <v>3.34</v>
      </c>
    </row>
    <row r="322" spans="1:13" ht="12.75">
      <c r="A322" t="s">
        <v>10</v>
      </c>
      <c r="B322">
        <v>-18.85</v>
      </c>
      <c r="C322">
        <v>2.64</v>
      </c>
      <c r="D322">
        <v>25.76</v>
      </c>
      <c r="E322">
        <v>20.86</v>
      </c>
      <c r="F322">
        <v>21.04</v>
      </c>
      <c r="G322">
        <v>26.71</v>
      </c>
      <c r="H322">
        <v>26.76</v>
      </c>
      <c r="I322">
        <v>38.22</v>
      </c>
      <c r="J322">
        <v>61.81</v>
      </c>
      <c r="K322">
        <v>62.4</v>
      </c>
      <c r="L322">
        <v>47.2</v>
      </c>
      <c r="M322">
        <v>48.12</v>
      </c>
    </row>
    <row r="323" spans="1:13" ht="12.75">
      <c r="A323" t="s">
        <v>11</v>
      </c>
      <c r="B323">
        <v>-1132.37</v>
      </c>
      <c r="C323">
        <v>2953.71</v>
      </c>
      <c r="D323">
        <v>118.13</v>
      </c>
      <c r="E323">
        <v>210.96</v>
      </c>
      <c r="F323">
        <v>204.86</v>
      </c>
      <c r="G323">
        <v>183.76</v>
      </c>
      <c r="H323">
        <v>161.56</v>
      </c>
      <c r="I323">
        <v>101.68</v>
      </c>
      <c r="J323">
        <v>52.39</v>
      </c>
      <c r="K323">
        <v>46.5</v>
      </c>
      <c r="L323">
        <v>82.08</v>
      </c>
      <c r="M323">
        <v>72.14</v>
      </c>
    </row>
    <row r="324" spans="1:13" ht="12.75">
      <c r="A324" t="s">
        <v>12</v>
      </c>
      <c r="B324" t="s">
        <v>16</v>
      </c>
      <c r="C324" t="s">
        <v>16</v>
      </c>
      <c r="D324">
        <v>2.15</v>
      </c>
      <c r="E324">
        <v>2.79</v>
      </c>
      <c r="F324">
        <v>2.73</v>
      </c>
      <c r="G324">
        <v>2.53</v>
      </c>
      <c r="H324">
        <v>2.15</v>
      </c>
      <c r="I324">
        <v>1.37</v>
      </c>
      <c r="J324">
        <v>0.69</v>
      </c>
      <c r="K324">
        <v>0.52</v>
      </c>
      <c r="L324">
        <v>1.02</v>
      </c>
      <c r="M324">
        <v>0.81</v>
      </c>
    </row>
    <row r="325" spans="1:13" ht="12.75">
      <c r="A325" t="s">
        <v>13</v>
      </c>
      <c r="B325" t="s">
        <v>16</v>
      </c>
      <c r="C325">
        <v>0.86</v>
      </c>
      <c r="D325">
        <v>1.77</v>
      </c>
      <c r="E325">
        <v>2.82</v>
      </c>
      <c r="F325">
        <v>2.7</v>
      </c>
      <c r="G325">
        <v>2.7</v>
      </c>
      <c r="H325">
        <v>2.21</v>
      </c>
      <c r="I325">
        <v>1.48</v>
      </c>
      <c r="J325">
        <v>0.75</v>
      </c>
      <c r="K325">
        <v>0.35</v>
      </c>
      <c r="L325">
        <v>1.78</v>
      </c>
      <c r="M325">
        <v>1.59</v>
      </c>
    </row>
    <row r="326" spans="1:13" ht="12.75">
      <c r="A326" t="s">
        <v>14</v>
      </c>
      <c r="B326" t="s">
        <v>16</v>
      </c>
      <c r="C326">
        <v>0.91</v>
      </c>
      <c r="D326">
        <v>0.94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0.99</v>
      </c>
      <c r="M326">
        <v>0.97</v>
      </c>
    </row>
    <row r="327" spans="1:13" ht="12.75">
      <c r="A327" t="s">
        <v>15</v>
      </c>
      <c r="B327" t="s">
        <v>16</v>
      </c>
      <c r="C327">
        <v>0.85</v>
      </c>
      <c r="D327" t="s">
        <v>16</v>
      </c>
      <c r="E327">
        <v>2.56</v>
      </c>
      <c r="F327">
        <v>2.53</v>
      </c>
      <c r="G327">
        <v>2.61</v>
      </c>
      <c r="H327">
        <v>2.18</v>
      </c>
      <c r="I327">
        <v>1.55</v>
      </c>
      <c r="J327">
        <v>0.82</v>
      </c>
      <c r="K327">
        <v>0.34</v>
      </c>
      <c r="L327">
        <v>1.98</v>
      </c>
      <c r="M327">
        <v>1.95</v>
      </c>
    </row>
    <row r="328" spans="1:13" ht="12.75">
      <c r="A328" t="s">
        <v>17</v>
      </c>
      <c r="B328" t="s">
        <v>16</v>
      </c>
      <c r="C328">
        <v>0.89</v>
      </c>
      <c r="D328" t="s">
        <v>16</v>
      </c>
      <c r="E328">
        <v>0.99</v>
      </c>
      <c r="F328">
        <v>1</v>
      </c>
      <c r="G328">
        <v>1</v>
      </c>
      <c r="H328">
        <v>1</v>
      </c>
      <c r="I328">
        <v>1</v>
      </c>
      <c r="J328">
        <v>0.99</v>
      </c>
      <c r="K328">
        <v>1</v>
      </c>
      <c r="L328">
        <v>0.99</v>
      </c>
      <c r="M328">
        <v>0.98</v>
      </c>
    </row>
    <row r="329" spans="1:13" ht="12.75">
      <c r="A329" t="s">
        <v>18</v>
      </c>
      <c r="B329" t="s">
        <v>16</v>
      </c>
      <c r="C329">
        <v>0.99</v>
      </c>
      <c r="D329">
        <v>1.96</v>
      </c>
      <c r="E329">
        <v>2.94</v>
      </c>
      <c r="F329">
        <v>3.01</v>
      </c>
      <c r="G329">
        <v>2.58</v>
      </c>
      <c r="H329">
        <v>2.1</v>
      </c>
      <c r="I329">
        <v>1.42</v>
      </c>
      <c r="J329">
        <v>0.72</v>
      </c>
      <c r="K329">
        <v>0.4</v>
      </c>
      <c r="L329">
        <v>1.44</v>
      </c>
      <c r="M329">
        <v>0.97</v>
      </c>
    </row>
    <row r="330" spans="1:13" ht="12.75">
      <c r="A330" t="s">
        <v>19</v>
      </c>
      <c r="B330" t="s">
        <v>16</v>
      </c>
      <c r="C330">
        <v>0.99</v>
      </c>
      <c r="D330">
        <v>0.95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0.99</v>
      </c>
      <c r="M330">
        <v>0.97</v>
      </c>
    </row>
    <row r="331" spans="1:13" ht="12.75">
      <c r="A331" t="s">
        <v>20</v>
      </c>
      <c r="B331">
        <v>-1.12</v>
      </c>
      <c r="C331">
        <v>0.34</v>
      </c>
      <c r="D331">
        <v>0.12</v>
      </c>
      <c r="E331">
        <v>0.19</v>
      </c>
      <c r="F331">
        <v>0.34</v>
      </c>
      <c r="G331">
        <v>0.3</v>
      </c>
      <c r="H331">
        <v>0.43</v>
      </c>
      <c r="I331">
        <v>0.55</v>
      </c>
      <c r="J331">
        <v>0.59</v>
      </c>
      <c r="K331">
        <v>0.53</v>
      </c>
      <c r="L331">
        <v>0.54</v>
      </c>
      <c r="M331">
        <v>0.55</v>
      </c>
    </row>
    <row r="332" spans="1:13" ht="12.75">
      <c r="A332" t="s">
        <v>21</v>
      </c>
      <c r="B332">
        <v>-1.23</v>
      </c>
      <c r="C332">
        <v>0.71</v>
      </c>
      <c r="D332">
        <v>0.18</v>
      </c>
      <c r="E332">
        <v>0.35</v>
      </c>
      <c r="F332">
        <v>0.49</v>
      </c>
      <c r="G332">
        <v>0.41</v>
      </c>
      <c r="H332">
        <v>0.67</v>
      </c>
      <c r="I332">
        <v>0.87</v>
      </c>
      <c r="J332">
        <v>1.03</v>
      </c>
      <c r="K332">
        <v>0.87</v>
      </c>
      <c r="L332">
        <v>0.85</v>
      </c>
      <c r="M332">
        <v>0.84</v>
      </c>
    </row>
    <row r="333" spans="1:13" ht="12.75">
      <c r="A333" t="s">
        <v>22</v>
      </c>
      <c r="B333">
        <v>0.21</v>
      </c>
      <c r="C333">
        <v>0.14</v>
      </c>
      <c r="D333">
        <v>0.21</v>
      </c>
      <c r="E333">
        <v>0.29</v>
      </c>
      <c r="F333">
        <v>0.28</v>
      </c>
      <c r="G333">
        <v>0.3</v>
      </c>
      <c r="H333">
        <v>0.34</v>
      </c>
      <c r="I333">
        <v>0.4</v>
      </c>
      <c r="J333">
        <v>0.43</v>
      </c>
      <c r="K333">
        <v>0.41</v>
      </c>
      <c r="L333">
        <v>0.4</v>
      </c>
      <c r="M333">
        <v>0.4</v>
      </c>
    </row>
    <row r="335" ht="12.75">
      <c r="A335" t="s">
        <v>23</v>
      </c>
    </row>
    <row r="337" ht="12.75">
      <c r="A337" t="s">
        <v>57</v>
      </c>
    </row>
    <row r="338" ht="12.75">
      <c r="A338" t="s">
        <v>0</v>
      </c>
    </row>
    <row r="339" ht="12.75">
      <c r="A339" t="s">
        <v>1</v>
      </c>
    </row>
    <row r="340" spans="1:13" ht="12.75">
      <c r="A340" t="s">
        <v>2</v>
      </c>
      <c r="B340">
        <v>31.5</v>
      </c>
      <c r="C340">
        <v>63</v>
      </c>
      <c r="D340">
        <v>125</v>
      </c>
      <c r="E340">
        <v>250</v>
      </c>
      <c r="F340">
        <v>500</v>
      </c>
      <c r="G340">
        <v>1000</v>
      </c>
      <c r="H340">
        <v>2000</v>
      </c>
      <c r="I340">
        <v>4000</v>
      </c>
      <c r="J340">
        <v>8000</v>
      </c>
      <c r="K340">
        <v>16000</v>
      </c>
      <c r="L340" t="s">
        <v>3</v>
      </c>
      <c r="M340" t="s">
        <v>4</v>
      </c>
    </row>
    <row r="341" spans="1:13" ht="12.75">
      <c r="A341" t="s">
        <v>5</v>
      </c>
      <c r="B341">
        <v>-31.58</v>
      </c>
      <c r="C341">
        <v>-76.81</v>
      </c>
      <c r="D341">
        <v>-31.82</v>
      </c>
      <c r="E341">
        <v>-22.46</v>
      </c>
      <c r="F341">
        <v>-16.96</v>
      </c>
      <c r="G341">
        <v>-11.79</v>
      </c>
      <c r="H341">
        <v>-2.01</v>
      </c>
      <c r="I341">
        <v>1.24</v>
      </c>
      <c r="J341">
        <v>-0.34</v>
      </c>
      <c r="K341">
        <v>9.28</v>
      </c>
      <c r="L341">
        <v>7.11</v>
      </c>
      <c r="M341">
        <v>8.1</v>
      </c>
    </row>
    <row r="342" spans="1:13" ht="12.75">
      <c r="A342" t="s">
        <v>6</v>
      </c>
      <c r="B342">
        <v>-29.91</v>
      </c>
      <c r="C342">
        <v>-28.27</v>
      </c>
      <c r="D342">
        <v>-38.83</v>
      </c>
      <c r="E342">
        <v>-42.33</v>
      </c>
      <c r="F342">
        <v>-44.49</v>
      </c>
      <c r="G342">
        <v>-44.88</v>
      </c>
      <c r="H342">
        <v>-47.8</v>
      </c>
      <c r="I342">
        <v>-43.23</v>
      </c>
      <c r="J342">
        <v>-38.17</v>
      </c>
      <c r="K342">
        <v>-29.82</v>
      </c>
      <c r="L342">
        <v>-15.85</v>
      </c>
      <c r="M342">
        <v>-13.07</v>
      </c>
    </row>
    <row r="343" spans="1:13" ht="12.75">
      <c r="A343" t="s">
        <v>7</v>
      </c>
      <c r="B343">
        <v>-100.58</v>
      </c>
      <c r="C343">
        <v>-145.81</v>
      </c>
      <c r="D343">
        <v>-100.82</v>
      </c>
      <c r="E343">
        <v>-91.46</v>
      </c>
      <c r="F343">
        <v>-85.96</v>
      </c>
      <c r="G343">
        <v>-80.79</v>
      </c>
      <c r="H343">
        <v>-71.01</v>
      </c>
      <c r="I343">
        <v>-67.76</v>
      </c>
      <c r="J343">
        <v>-69.34</v>
      </c>
      <c r="K343">
        <v>-59.72</v>
      </c>
      <c r="L343">
        <v>-69.89</v>
      </c>
      <c r="M343">
        <v>-68.9</v>
      </c>
    </row>
    <row r="344" spans="1:13" ht="12.75">
      <c r="A344" t="s">
        <v>8</v>
      </c>
      <c r="B344">
        <v>-12.66</v>
      </c>
      <c r="C344" t="s">
        <v>55</v>
      </c>
      <c r="D344">
        <v>0.09</v>
      </c>
      <c r="E344">
        <v>-7.28</v>
      </c>
      <c r="F344">
        <v>-5.02</v>
      </c>
      <c r="G344">
        <v>-4.41</v>
      </c>
      <c r="H344">
        <v>-4.11</v>
      </c>
      <c r="I344">
        <v>-2.05</v>
      </c>
      <c r="J344">
        <v>2.51</v>
      </c>
      <c r="K344">
        <v>1.23</v>
      </c>
      <c r="L344">
        <v>-0.84</v>
      </c>
      <c r="M344">
        <v>-0.51</v>
      </c>
    </row>
    <row r="345" spans="1:13" ht="12.75">
      <c r="A345" t="s">
        <v>9</v>
      </c>
      <c r="B345">
        <v>-11.42</v>
      </c>
      <c r="C345" t="s">
        <v>55</v>
      </c>
      <c r="D345">
        <v>2.72</v>
      </c>
      <c r="E345">
        <v>-3.55</v>
      </c>
      <c r="F345">
        <v>-2.73</v>
      </c>
      <c r="G345">
        <v>-2.67</v>
      </c>
      <c r="H345">
        <v>-1.19</v>
      </c>
      <c r="I345">
        <v>0.77</v>
      </c>
      <c r="J345">
        <v>6.17</v>
      </c>
      <c r="K345">
        <v>6.7</v>
      </c>
      <c r="L345">
        <v>2.49</v>
      </c>
      <c r="M345">
        <v>3.28</v>
      </c>
    </row>
    <row r="346" spans="1:13" ht="12.75">
      <c r="A346" t="s">
        <v>10</v>
      </c>
      <c r="B346">
        <v>5.15</v>
      </c>
      <c r="C346">
        <v>-16.13</v>
      </c>
      <c r="D346">
        <v>50.55</v>
      </c>
      <c r="E346">
        <v>15.75</v>
      </c>
      <c r="F346">
        <v>23.96</v>
      </c>
      <c r="G346">
        <v>26.6</v>
      </c>
      <c r="H346">
        <v>27.94</v>
      </c>
      <c r="I346">
        <v>38.39</v>
      </c>
      <c r="J346">
        <v>64.04</v>
      </c>
      <c r="K346">
        <v>57.01</v>
      </c>
      <c r="L346">
        <v>45.2</v>
      </c>
      <c r="M346">
        <v>47.04</v>
      </c>
    </row>
    <row r="347" spans="1:13" ht="12.75">
      <c r="A347" t="s">
        <v>11</v>
      </c>
      <c r="B347">
        <v>1748.47</v>
      </c>
      <c r="C347">
        <v>948.83</v>
      </c>
      <c r="D347">
        <v>36.02</v>
      </c>
      <c r="E347">
        <v>187.34</v>
      </c>
      <c r="F347">
        <v>200.44</v>
      </c>
      <c r="G347">
        <v>183.29</v>
      </c>
      <c r="H347">
        <v>159.05</v>
      </c>
      <c r="I347">
        <v>102.67</v>
      </c>
      <c r="J347">
        <v>48.58</v>
      </c>
      <c r="K347">
        <v>50.32</v>
      </c>
      <c r="L347">
        <v>83.18</v>
      </c>
      <c r="M347">
        <v>69.36</v>
      </c>
    </row>
    <row r="348" spans="1:13" ht="12.75">
      <c r="A348" t="s">
        <v>12</v>
      </c>
      <c r="B348">
        <v>25.82</v>
      </c>
      <c r="C348" t="s">
        <v>16</v>
      </c>
      <c r="D348">
        <v>2</v>
      </c>
      <c r="E348">
        <v>2.28</v>
      </c>
      <c r="F348">
        <v>2.69</v>
      </c>
      <c r="G348">
        <v>2.58</v>
      </c>
      <c r="H348">
        <v>2.25</v>
      </c>
      <c r="I348">
        <v>1.46</v>
      </c>
      <c r="J348">
        <v>0.7</v>
      </c>
      <c r="K348">
        <v>0.55</v>
      </c>
      <c r="L348">
        <v>1.24</v>
      </c>
      <c r="M348">
        <v>0.94</v>
      </c>
    </row>
    <row r="349" spans="1:13" ht="12.75">
      <c r="A349" t="s">
        <v>13</v>
      </c>
      <c r="B349" t="s">
        <v>16</v>
      </c>
      <c r="C349" t="s">
        <v>16</v>
      </c>
      <c r="D349">
        <v>1.32</v>
      </c>
      <c r="E349">
        <v>2.71</v>
      </c>
      <c r="F349">
        <v>2.53</v>
      </c>
      <c r="G349">
        <v>2.65</v>
      </c>
      <c r="H349">
        <v>2.11</v>
      </c>
      <c r="I349">
        <v>1.47</v>
      </c>
      <c r="J349">
        <v>0.78</v>
      </c>
      <c r="K349">
        <v>0.38</v>
      </c>
      <c r="L349">
        <v>1.54</v>
      </c>
      <c r="M349">
        <v>1.31</v>
      </c>
    </row>
    <row r="350" spans="1:13" ht="12.75">
      <c r="A350" t="s">
        <v>14</v>
      </c>
      <c r="B350" t="s">
        <v>16</v>
      </c>
      <c r="C350" t="s">
        <v>16</v>
      </c>
      <c r="D350">
        <v>0.94</v>
      </c>
      <c r="E350">
        <v>1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0.99</v>
      </c>
      <c r="L350">
        <v>1</v>
      </c>
      <c r="M350">
        <v>1</v>
      </c>
    </row>
    <row r="351" spans="1:13" ht="12.75">
      <c r="A351" t="s">
        <v>15</v>
      </c>
      <c r="B351" t="s">
        <v>16</v>
      </c>
      <c r="C351" t="s">
        <v>16</v>
      </c>
      <c r="D351" t="s">
        <v>16</v>
      </c>
      <c r="E351">
        <v>2.54</v>
      </c>
      <c r="F351">
        <v>2.46</v>
      </c>
      <c r="G351">
        <v>2.58</v>
      </c>
      <c r="H351">
        <v>2.16</v>
      </c>
      <c r="I351">
        <v>1.51</v>
      </c>
      <c r="J351">
        <v>0.82</v>
      </c>
      <c r="K351">
        <v>0.36</v>
      </c>
      <c r="L351">
        <v>1.39</v>
      </c>
      <c r="M351">
        <v>1.2</v>
      </c>
    </row>
    <row r="352" spans="1:13" ht="12.75">
      <c r="A352" t="s">
        <v>17</v>
      </c>
      <c r="B352" t="s">
        <v>16</v>
      </c>
      <c r="C352" t="s">
        <v>16</v>
      </c>
      <c r="D352" t="s">
        <v>16</v>
      </c>
      <c r="E352">
        <v>0.99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0.98</v>
      </c>
      <c r="M352">
        <v>0.98</v>
      </c>
    </row>
    <row r="353" spans="1:13" ht="12.75">
      <c r="A353" t="s">
        <v>18</v>
      </c>
      <c r="B353" t="s">
        <v>16</v>
      </c>
      <c r="C353" t="s">
        <v>16</v>
      </c>
      <c r="D353">
        <v>1.53</v>
      </c>
      <c r="E353">
        <v>2.68</v>
      </c>
      <c r="F353">
        <v>2.68</v>
      </c>
      <c r="G353">
        <v>2.74</v>
      </c>
      <c r="H353">
        <v>2.15</v>
      </c>
      <c r="I353">
        <v>1.41</v>
      </c>
      <c r="J353">
        <v>0.75</v>
      </c>
      <c r="K353">
        <v>0.43</v>
      </c>
      <c r="L353">
        <v>1.52</v>
      </c>
      <c r="M353">
        <v>1.22</v>
      </c>
    </row>
    <row r="354" spans="1:13" ht="12.75">
      <c r="A354" t="s">
        <v>19</v>
      </c>
      <c r="B354" t="s">
        <v>16</v>
      </c>
      <c r="C354" t="s">
        <v>16</v>
      </c>
      <c r="D354">
        <v>0.95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1</v>
      </c>
      <c r="L354">
        <v>1</v>
      </c>
      <c r="M354">
        <v>0.99</v>
      </c>
    </row>
    <row r="355" spans="1:13" ht="12.75">
      <c r="A355" t="s">
        <v>20</v>
      </c>
      <c r="B355">
        <v>-0.15</v>
      </c>
      <c r="C355">
        <v>0.09</v>
      </c>
      <c r="D355">
        <v>0.1</v>
      </c>
      <c r="E355">
        <v>0.25</v>
      </c>
      <c r="F355">
        <v>0.25</v>
      </c>
      <c r="G355">
        <v>0.37</v>
      </c>
      <c r="H355">
        <v>0.27</v>
      </c>
      <c r="I355">
        <v>0.55</v>
      </c>
      <c r="J355">
        <v>0.55</v>
      </c>
      <c r="K355">
        <v>0.42</v>
      </c>
      <c r="L355">
        <v>0.46</v>
      </c>
      <c r="M355">
        <v>0.44</v>
      </c>
    </row>
    <row r="356" spans="1:13" ht="12.75">
      <c r="A356" t="s">
        <v>21</v>
      </c>
      <c r="B356">
        <v>-0.23</v>
      </c>
      <c r="C356">
        <v>0.1</v>
      </c>
      <c r="D356">
        <v>0.12</v>
      </c>
      <c r="E356">
        <v>0.38</v>
      </c>
      <c r="F356">
        <v>0.3</v>
      </c>
      <c r="G356">
        <v>0.5</v>
      </c>
      <c r="H356">
        <v>0.39</v>
      </c>
      <c r="I356">
        <v>0.92</v>
      </c>
      <c r="J356">
        <v>1.12</v>
      </c>
      <c r="K356">
        <v>0.57</v>
      </c>
      <c r="L356">
        <v>0.75</v>
      </c>
      <c r="M356">
        <v>0.69</v>
      </c>
    </row>
    <row r="357" spans="1:13" ht="12.75">
      <c r="A357" t="s">
        <v>22</v>
      </c>
      <c r="B357">
        <v>0.15</v>
      </c>
      <c r="C357">
        <v>0.1</v>
      </c>
      <c r="D357">
        <v>0.1</v>
      </c>
      <c r="E357">
        <v>0.27</v>
      </c>
      <c r="F357">
        <v>0.24</v>
      </c>
      <c r="G357">
        <v>0.3</v>
      </c>
      <c r="H357">
        <v>0.29</v>
      </c>
      <c r="I357">
        <v>0.43</v>
      </c>
      <c r="J357">
        <v>0.44</v>
      </c>
      <c r="K357">
        <v>0.33</v>
      </c>
      <c r="L357">
        <v>0.38</v>
      </c>
      <c r="M357">
        <v>0.36</v>
      </c>
    </row>
    <row r="359" ht="12.75">
      <c r="A359" t="s">
        <v>23</v>
      </c>
    </row>
    <row r="361" ht="12.75">
      <c r="A361" t="s">
        <v>63</v>
      </c>
    </row>
    <row r="362" ht="12.75">
      <c r="A362" t="s">
        <v>0</v>
      </c>
    </row>
    <row r="363" ht="12.75">
      <c r="A363" t="s">
        <v>1</v>
      </c>
    </row>
    <row r="364" spans="1:13" ht="12.75">
      <c r="A364" t="s">
        <v>2</v>
      </c>
      <c r="B364">
        <v>31.5</v>
      </c>
      <c r="C364">
        <v>63</v>
      </c>
      <c r="D364">
        <v>125</v>
      </c>
      <c r="E364">
        <v>250</v>
      </c>
      <c r="F364">
        <v>500</v>
      </c>
      <c r="G364">
        <v>1000</v>
      </c>
      <c r="H364">
        <v>2000</v>
      </c>
      <c r="I364">
        <v>4000</v>
      </c>
      <c r="J364">
        <v>8000</v>
      </c>
      <c r="K364">
        <v>16000</v>
      </c>
      <c r="L364" t="s">
        <v>3</v>
      </c>
      <c r="M364" t="s">
        <v>4</v>
      </c>
    </row>
    <row r="365" spans="1:13" ht="12.75">
      <c r="A365" t="s">
        <v>5</v>
      </c>
      <c r="B365">
        <v>-34.97</v>
      </c>
      <c r="C365">
        <v>-32.17</v>
      </c>
      <c r="D365">
        <v>-30.1</v>
      </c>
      <c r="E365">
        <v>-21.83</v>
      </c>
      <c r="F365">
        <v>-15.41</v>
      </c>
      <c r="G365">
        <v>-10.57</v>
      </c>
      <c r="H365">
        <v>-0.58</v>
      </c>
      <c r="I365">
        <v>3.17</v>
      </c>
      <c r="J365">
        <v>0.2</v>
      </c>
      <c r="K365">
        <v>5.93</v>
      </c>
      <c r="L365">
        <v>7.6</v>
      </c>
      <c r="M365">
        <v>7.71</v>
      </c>
    </row>
    <row r="366" spans="1:13" ht="12.75">
      <c r="A366" t="s">
        <v>6</v>
      </c>
      <c r="B366">
        <v>-26.74</v>
      </c>
      <c r="C366">
        <v>-27.46</v>
      </c>
      <c r="D366">
        <v>-39.75</v>
      </c>
      <c r="E366">
        <v>-41.65</v>
      </c>
      <c r="F366">
        <v>-43.32</v>
      </c>
      <c r="G366">
        <v>-45.9</v>
      </c>
      <c r="H366">
        <v>-44.77</v>
      </c>
      <c r="I366">
        <v>-44</v>
      </c>
      <c r="J366">
        <v>-38.32</v>
      </c>
      <c r="K366">
        <v>-28.78</v>
      </c>
      <c r="L366">
        <v>-13.8</v>
      </c>
      <c r="M366">
        <v>-11.03</v>
      </c>
    </row>
    <row r="367" spans="1:13" ht="12.75">
      <c r="A367" t="s">
        <v>7</v>
      </c>
      <c r="B367">
        <v>-103.97</v>
      </c>
      <c r="C367">
        <v>-101.17</v>
      </c>
      <c r="D367">
        <v>-99.1</v>
      </c>
      <c r="E367">
        <v>-90.83</v>
      </c>
      <c r="F367">
        <v>-84.41</v>
      </c>
      <c r="G367">
        <v>-79.57</v>
      </c>
      <c r="H367">
        <v>-69.58</v>
      </c>
      <c r="I367">
        <v>-65.83</v>
      </c>
      <c r="J367">
        <v>-68.8</v>
      </c>
      <c r="K367">
        <v>-63.07</v>
      </c>
      <c r="L367">
        <v>-69.4</v>
      </c>
      <c r="M367">
        <v>-69.29</v>
      </c>
    </row>
    <row r="368" spans="1:13" ht="12.75">
      <c r="A368" t="s">
        <v>8</v>
      </c>
      <c r="B368" t="s">
        <v>55</v>
      </c>
      <c r="C368">
        <v>-14.07</v>
      </c>
      <c r="D368">
        <v>-5.81</v>
      </c>
      <c r="E368">
        <v>-5.2</v>
      </c>
      <c r="F368">
        <v>-4.53</v>
      </c>
      <c r="G368">
        <v>-4.85</v>
      </c>
      <c r="H368">
        <v>-4.33</v>
      </c>
      <c r="I368">
        <v>-1.43</v>
      </c>
      <c r="J368">
        <v>2.01</v>
      </c>
      <c r="K368">
        <v>-2.98</v>
      </c>
      <c r="L368">
        <v>-1.7</v>
      </c>
      <c r="M368">
        <v>-1.77</v>
      </c>
    </row>
    <row r="369" spans="1:13" ht="12.75">
      <c r="A369" t="s">
        <v>9</v>
      </c>
      <c r="B369" t="s">
        <v>55</v>
      </c>
      <c r="C369">
        <v>-11.17</v>
      </c>
      <c r="D369">
        <v>-3.73</v>
      </c>
      <c r="E369">
        <v>-1.31</v>
      </c>
      <c r="F369">
        <v>-2.28</v>
      </c>
      <c r="G369">
        <v>-1.94</v>
      </c>
      <c r="H369">
        <v>-2.19</v>
      </c>
      <c r="I369">
        <v>1.37</v>
      </c>
      <c r="J369">
        <v>5.58</v>
      </c>
      <c r="K369">
        <v>2.62</v>
      </c>
      <c r="L369">
        <v>1.24</v>
      </c>
      <c r="M369">
        <v>1.5</v>
      </c>
    </row>
    <row r="370" spans="1:13" ht="12.75">
      <c r="A370" t="s">
        <v>10</v>
      </c>
      <c r="B370">
        <v>-5.98</v>
      </c>
      <c r="C370">
        <v>3.77</v>
      </c>
      <c r="D370">
        <v>20.78</v>
      </c>
      <c r="E370">
        <v>23.2</v>
      </c>
      <c r="F370">
        <v>26.07</v>
      </c>
      <c r="G370">
        <v>24.64</v>
      </c>
      <c r="H370">
        <v>26.95</v>
      </c>
      <c r="I370">
        <v>41.85</v>
      </c>
      <c r="J370">
        <v>61.37</v>
      </c>
      <c r="K370">
        <v>33.51</v>
      </c>
      <c r="L370">
        <v>40.32</v>
      </c>
      <c r="M370">
        <v>39.93</v>
      </c>
    </row>
    <row r="371" spans="1:13" ht="12.75">
      <c r="A371" t="s">
        <v>11</v>
      </c>
      <c r="B371">
        <v>2116.05</v>
      </c>
      <c r="C371">
        <v>1000.67</v>
      </c>
      <c r="D371">
        <v>170.83</v>
      </c>
      <c r="E371">
        <v>183.7</v>
      </c>
      <c r="F371">
        <v>186.65</v>
      </c>
      <c r="G371">
        <v>189.95</v>
      </c>
      <c r="H371">
        <v>161</v>
      </c>
      <c r="I371">
        <v>95.25</v>
      </c>
      <c r="J371">
        <v>54.18</v>
      </c>
      <c r="K371">
        <v>69.9</v>
      </c>
      <c r="L371">
        <v>91.82</v>
      </c>
      <c r="M371">
        <v>78.73</v>
      </c>
    </row>
    <row r="372" spans="1:13" ht="12.75">
      <c r="A372" t="s">
        <v>12</v>
      </c>
      <c r="B372">
        <v>5.19</v>
      </c>
      <c r="C372" t="s">
        <v>16</v>
      </c>
      <c r="D372">
        <v>2.37</v>
      </c>
      <c r="E372">
        <v>2.75</v>
      </c>
      <c r="F372">
        <v>2.4</v>
      </c>
      <c r="G372">
        <v>2.76</v>
      </c>
      <c r="H372">
        <v>2.2</v>
      </c>
      <c r="I372">
        <v>1.39</v>
      </c>
      <c r="J372">
        <v>0.74</v>
      </c>
      <c r="K372">
        <v>0.7</v>
      </c>
      <c r="L372">
        <v>1.37</v>
      </c>
      <c r="M372">
        <v>1.17</v>
      </c>
    </row>
    <row r="373" spans="1:13" ht="12.75">
      <c r="A373" t="s">
        <v>13</v>
      </c>
      <c r="B373" t="s">
        <v>16</v>
      </c>
      <c r="C373" t="s">
        <v>16</v>
      </c>
      <c r="D373">
        <v>1.8</v>
      </c>
      <c r="E373">
        <v>2.61</v>
      </c>
      <c r="F373">
        <v>2.7</v>
      </c>
      <c r="G373">
        <v>2.61</v>
      </c>
      <c r="H373">
        <v>2.17</v>
      </c>
      <c r="I373">
        <v>1.44</v>
      </c>
      <c r="J373">
        <v>0.8</v>
      </c>
      <c r="K373">
        <v>0.38</v>
      </c>
      <c r="L373">
        <v>1.5</v>
      </c>
      <c r="M373">
        <v>1.26</v>
      </c>
    </row>
    <row r="374" spans="1:13" ht="12.75">
      <c r="A374" t="s">
        <v>14</v>
      </c>
      <c r="B374" t="s">
        <v>16</v>
      </c>
      <c r="C374" t="s">
        <v>16</v>
      </c>
      <c r="D374">
        <v>0.93</v>
      </c>
      <c r="E374">
        <v>0.98</v>
      </c>
      <c r="F374">
        <v>1</v>
      </c>
      <c r="G374">
        <v>1</v>
      </c>
      <c r="H374">
        <v>1</v>
      </c>
      <c r="I374">
        <v>1</v>
      </c>
      <c r="J374">
        <v>1</v>
      </c>
      <c r="K374">
        <v>1</v>
      </c>
      <c r="L374">
        <v>1</v>
      </c>
      <c r="M374">
        <v>0.99</v>
      </c>
    </row>
    <row r="375" spans="1:13" ht="12.75">
      <c r="A375" t="s">
        <v>15</v>
      </c>
      <c r="B375" t="s">
        <v>16</v>
      </c>
      <c r="C375" t="s">
        <v>16</v>
      </c>
      <c r="D375">
        <v>1.66</v>
      </c>
      <c r="E375">
        <v>2.24</v>
      </c>
      <c r="F375">
        <v>2.53</v>
      </c>
      <c r="G375">
        <v>2.57</v>
      </c>
      <c r="H375">
        <v>2.18</v>
      </c>
      <c r="I375">
        <v>1.51</v>
      </c>
      <c r="J375">
        <v>0.85</v>
      </c>
      <c r="K375">
        <v>0.35</v>
      </c>
      <c r="L375">
        <v>1.35</v>
      </c>
      <c r="M375">
        <v>1.15</v>
      </c>
    </row>
    <row r="376" spans="1:13" ht="12.75">
      <c r="A376" t="s">
        <v>17</v>
      </c>
      <c r="B376" t="s">
        <v>16</v>
      </c>
      <c r="C376" t="s">
        <v>16</v>
      </c>
      <c r="D376">
        <v>0.91</v>
      </c>
      <c r="E376">
        <v>0.96</v>
      </c>
      <c r="F376">
        <v>1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0.97</v>
      </c>
      <c r="M376">
        <v>0.97</v>
      </c>
    </row>
    <row r="377" spans="1:13" ht="12.75">
      <c r="A377" t="s">
        <v>18</v>
      </c>
      <c r="B377" t="s">
        <v>16</v>
      </c>
      <c r="C377">
        <v>4.77</v>
      </c>
      <c r="D377">
        <v>2.59</v>
      </c>
      <c r="E377">
        <v>3.24</v>
      </c>
      <c r="F377">
        <v>2.7</v>
      </c>
      <c r="G377">
        <v>2.67</v>
      </c>
      <c r="H377">
        <v>2.2</v>
      </c>
      <c r="I377">
        <v>1.42</v>
      </c>
      <c r="J377">
        <v>0.78</v>
      </c>
      <c r="K377">
        <v>0.4</v>
      </c>
      <c r="L377">
        <v>1.56</v>
      </c>
      <c r="M377">
        <v>1.35</v>
      </c>
    </row>
    <row r="378" spans="1:13" ht="12.75">
      <c r="A378" t="s">
        <v>19</v>
      </c>
      <c r="B378" t="s">
        <v>16</v>
      </c>
      <c r="C378">
        <v>0.85</v>
      </c>
      <c r="D378">
        <v>0.98</v>
      </c>
      <c r="E378">
        <v>1</v>
      </c>
      <c r="F378">
        <v>1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1</v>
      </c>
      <c r="M378">
        <v>1</v>
      </c>
    </row>
    <row r="379" spans="1:13" ht="12.75">
      <c r="A379" t="s">
        <v>20</v>
      </c>
      <c r="B379">
        <v>6.18</v>
      </c>
      <c r="C379">
        <v>-0.38</v>
      </c>
      <c r="D379">
        <v>0.09</v>
      </c>
      <c r="E379">
        <v>0.19</v>
      </c>
      <c r="F379">
        <v>0.23</v>
      </c>
      <c r="G379">
        <v>0.21</v>
      </c>
      <c r="H379">
        <v>0.41</v>
      </c>
      <c r="I379">
        <v>0.4</v>
      </c>
      <c r="J379">
        <v>0.65</v>
      </c>
      <c r="K379">
        <v>0.63</v>
      </c>
      <c r="L379">
        <v>0.46</v>
      </c>
      <c r="M379">
        <v>0.47</v>
      </c>
    </row>
    <row r="380" spans="1:13" ht="12.75">
      <c r="A380" t="s">
        <v>21</v>
      </c>
      <c r="B380">
        <v>8.85</v>
      </c>
      <c r="C380">
        <v>-0.27</v>
      </c>
      <c r="D380">
        <v>0.25</v>
      </c>
      <c r="E380">
        <v>0.27</v>
      </c>
      <c r="F380">
        <v>0.29</v>
      </c>
      <c r="G380">
        <v>0.3</v>
      </c>
      <c r="H380">
        <v>0.54</v>
      </c>
      <c r="I380">
        <v>0.64</v>
      </c>
      <c r="J380">
        <v>1.1</v>
      </c>
      <c r="K380">
        <v>0.72</v>
      </c>
      <c r="L380">
        <v>0.71</v>
      </c>
      <c r="M380">
        <v>0.7</v>
      </c>
    </row>
    <row r="381" spans="1:13" ht="12.75">
      <c r="A381" t="s">
        <v>22</v>
      </c>
      <c r="B381">
        <v>0.76</v>
      </c>
      <c r="C381">
        <v>0.22</v>
      </c>
      <c r="D381">
        <v>0.24</v>
      </c>
      <c r="E381">
        <v>0.22</v>
      </c>
      <c r="F381">
        <v>0.23</v>
      </c>
      <c r="G381">
        <v>0.23</v>
      </c>
      <c r="H381">
        <v>0.34</v>
      </c>
      <c r="I381">
        <v>0.33</v>
      </c>
      <c r="J381">
        <v>0.45</v>
      </c>
      <c r="K381">
        <v>0.37</v>
      </c>
      <c r="L381">
        <v>0.37</v>
      </c>
      <c r="M381">
        <v>0.38</v>
      </c>
    </row>
    <row r="383" ht="12.75">
      <c r="A383" t="s">
        <v>23</v>
      </c>
    </row>
    <row r="385" ht="12.75">
      <c r="A385" t="s">
        <v>64</v>
      </c>
    </row>
    <row r="386" ht="12.75">
      <c r="A386" t="s">
        <v>0</v>
      </c>
    </row>
    <row r="387" ht="12.75">
      <c r="A387" t="s">
        <v>1</v>
      </c>
    </row>
    <row r="388" spans="1:13" ht="12.75">
      <c r="A388" t="s">
        <v>2</v>
      </c>
      <c r="B388">
        <v>31.5</v>
      </c>
      <c r="C388">
        <v>63</v>
      </c>
      <c r="D388">
        <v>125</v>
      </c>
      <c r="E388">
        <v>250</v>
      </c>
      <c r="F388">
        <v>500</v>
      </c>
      <c r="G388">
        <v>1000</v>
      </c>
      <c r="H388">
        <v>2000</v>
      </c>
      <c r="I388">
        <v>4000</v>
      </c>
      <c r="J388">
        <v>8000</v>
      </c>
      <c r="K388">
        <v>16000</v>
      </c>
      <c r="L388" t="s">
        <v>3</v>
      </c>
      <c r="M388" t="s">
        <v>4</v>
      </c>
    </row>
    <row r="389" spans="1:13" ht="12.75">
      <c r="A389" t="s">
        <v>5</v>
      </c>
      <c r="B389">
        <v>-76.81</v>
      </c>
      <c r="C389">
        <v>-28.41</v>
      </c>
      <c r="D389">
        <v>-31.22</v>
      </c>
      <c r="E389">
        <v>-21.81</v>
      </c>
      <c r="F389">
        <v>-15.53</v>
      </c>
      <c r="G389">
        <v>-10.57</v>
      </c>
      <c r="H389">
        <v>-0.56</v>
      </c>
      <c r="I389">
        <v>3.16</v>
      </c>
      <c r="J389">
        <v>0.6</v>
      </c>
      <c r="K389">
        <v>5.18</v>
      </c>
      <c r="L389">
        <v>7.62</v>
      </c>
      <c r="M389">
        <v>7.66</v>
      </c>
    </row>
    <row r="390" spans="1:13" ht="12.75">
      <c r="A390" t="s">
        <v>6</v>
      </c>
      <c r="B390">
        <v>-20.35</v>
      </c>
      <c r="C390">
        <v>-29.55</v>
      </c>
      <c r="D390">
        <v>-40.48</v>
      </c>
      <c r="E390">
        <v>-41.87</v>
      </c>
      <c r="F390">
        <v>-43.65</v>
      </c>
      <c r="G390">
        <v>-46.08</v>
      </c>
      <c r="H390">
        <v>-49.01</v>
      </c>
      <c r="I390">
        <v>-41.96</v>
      </c>
      <c r="J390">
        <v>-38.57</v>
      </c>
      <c r="K390">
        <v>-29.51</v>
      </c>
      <c r="L390">
        <v>-17.48</v>
      </c>
      <c r="M390">
        <v>-13.89</v>
      </c>
    </row>
    <row r="391" spans="1:13" ht="12.75">
      <c r="A391" t="s">
        <v>7</v>
      </c>
      <c r="B391">
        <v>-145.81</v>
      </c>
      <c r="C391">
        <v>-97.41</v>
      </c>
      <c r="D391">
        <v>-100.22</v>
      </c>
      <c r="E391">
        <v>-90.81</v>
      </c>
      <c r="F391">
        <v>-84.53</v>
      </c>
      <c r="G391">
        <v>-79.57</v>
      </c>
      <c r="H391">
        <v>-69.56</v>
      </c>
      <c r="I391">
        <v>-65.84</v>
      </c>
      <c r="J391">
        <v>-68.4</v>
      </c>
      <c r="K391">
        <v>-63.82</v>
      </c>
      <c r="L391">
        <v>-69.38</v>
      </c>
      <c r="M391">
        <v>-69.34</v>
      </c>
    </row>
    <row r="392" spans="1:13" ht="12.75">
      <c r="A392" t="s">
        <v>8</v>
      </c>
      <c r="B392">
        <v>-14.2</v>
      </c>
      <c r="C392">
        <v>-18.84</v>
      </c>
      <c r="D392">
        <v>-6.04</v>
      </c>
      <c r="E392">
        <v>-6.31</v>
      </c>
      <c r="F392">
        <v>-5.65</v>
      </c>
      <c r="G392">
        <v>-4.41</v>
      </c>
      <c r="H392">
        <v>-4.79</v>
      </c>
      <c r="I392">
        <v>-1.98</v>
      </c>
      <c r="J392">
        <v>2.14</v>
      </c>
      <c r="K392">
        <v>-5.11</v>
      </c>
      <c r="L392">
        <v>-2.02</v>
      </c>
      <c r="M392">
        <v>-2.05</v>
      </c>
    </row>
    <row r="393" spans="1:13" ht="12.75">
      <c r="A393" t="s">
        <v>9</v>
      </c>
      <c r="B393">
        <v>-12.95</v>
      </c>
      <c r="C393">
        <v>-14.91</v>
      </c>
      <c r="D393">
        <v>-3.91</v>
      </c>
      <c r="E393">
        <v>-5.02</v>
      </c>
      <c r="F393">
        <v>-3.81</v>
      </c>
      <c r="G393">
        <v>-2.63</v>
      </c>
      <c r="H393">
        <v>-2.14</v>
      </c>
      <c r="I393">
        <v>0.82</v>
      </c>
      <c r="J393">
        <v>5.78</v>
      </c>
      <c r="K393">
        <v>1.68</v>
      </c>
      <c r="L393">
        <v>0.99</v>
      </c>
      <c r="M393">
        <v>1.24</v>
      </c>
    </row>
    <row r="394" spans="1:13" ht="12.75">
      <c r="A394" t="s">
        <v>10</v>
      </c>
      <c r="B394">
        <v>3.66</v>
      </c>
      <c r="C394">
        <v>1.29</v>
      </c>
      <c r="D394">
        <v>19.92</v>
      </c>
      <c r="E394">
        <v>18.97</v>
      </c>
      <c r="F394">
        <v>21.39</v>
      </c>
      <c r="G394">
        <v>26.6</v>
      </c>
      <c r="H394">
        <v>24.93</v>
      </c>
      <c r="I394">
        <v>38.81</v>
      </c>
      <c r="J394">
        <v>62.06</v>
      </c>
      <c r="K394">
        <v>23.58</v>
      </c>
      <c r="L394">
        <v>38.57</v>
      </c>
      <c r="M394">
        <v>38.42</v>
      </c>
    </row>
    <row r="395" spans="1:13" ht="12.75">
      <c r="A395" t="s">
        <v>11</v>
      </c>
      <c r="B395">
        <v>1519.76</v>
      </c>
      <c r="C395">
        <v>1487.24</v>
      </c>
      <c r="D395">
        <v>235.97</v>
      </c>
      <c r="E395">
        <v>220.4</v>
      </c>
      <c r="F395">
        <v>203.1</v>
      </c>
      <c r="G395">
        <v>189.69</v>
      </c>
      <c r="H395">
        <v>167.09</v>
      </c>
      <c r="I395">
        <v>100.97</v>
      </c>
      <c r="J395">
        <v>52.89</v>
      </c>
      <c r="K395">
        <v>75.92</v>
      </c>
      <c r="L395">
        <v>101.12</v>
      </c>
      <c r="M395">
        <v>90.61</v>
      </c>
    </row>
    <row r="396" spans="1:13" ht="12.75">
      <c r="A396" t="s">
        <v>12</v>
      </c>
      <c r="B396" t="s">
        <v>16</v>
      </c>
      <c r="C396">
        <v>18.18</v>
      </c>
      <c r="D396">
        <v>3.41</v>
      </c>
      <c r="E396">
        <v>2.85</v>
      </c>
      <c r="F396">
        <v>2.65</v>
      </c>
      <c r="G396">
        <v>2.68</v>
      </c>
      <c r="H396">
        <v>2.16</v>
      </c>
      <c r="I396">
        <v>1.4</v>
      </c>
      <c r="J396">
        <v>0.73</v>
      </c>
      <c r="K396">
        <v>0.7</v>
      </c>
      <c r="L396">
        <v>1.43</v>
      </c>
      <c r="M396">
        <v>1.23</v>
      </c>
    </row>
    <row r="397" spans="1:13" ht="12.75">
      <c r="A397" t="s">
        <v>13</v>
      </c>
      <c r="B397" t="s">
        <v>16</v>
      </c>
      <c r="C397">
        <v>5</v>
      </c>
      <c r="D397">
        <v>2.55</v>
      </c>
      <c r="E397">
        <v>2.52</v>
      </c>
      <c r="F397">
        <v>2.58</v>
      </c>
      <c r="G397">
        <v>2.65</v>
      </c>
      <c r="H397">
        <v>2.16</v>
      </c>
      <c r="I397">
        <v>1.47</v>
      </c>
      <c r="J397">
        <v>0.79</v>
      </c>
      <c r="K397">
        <v>0.38</v>
      </c>
      <c r="L397">
        <v>1.66</v>
      </c>
      <c r="M397">
        <v>1.47</v>
      </c>
    </row>
    <row r="398" spans="1:13" ht="12.75">
      <c r="A398" t="s">
        <v>14</v>
      </c>
      <c r="B398" t="s">
        <v>16</v>
      </c>
      <c r="C398">
        <v>0.87</v>
      </c>
      <c r="D398">
        <v>0.99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1</v>
      </c>
      <c r="K398">
        <v>1</v>
      </c>
      <c r="L398">
        <v>1</v>
      </c>
      <c r="M398">
        <v>1</v>
      </c>
    </row>
    <row r="399" spans="1:13" ht="12.75">
      <c r="A399" t="s">
        <v>15</v>
      </c>
      <c r="B399" t="s">
        <v>16</v>
      </c>
      <c r="C399" t="s">
        <v>16</v>
      </c>
      <c r="D399">
        <v>2.49</v>
      </c>
      <c r="E399">
        <v>2.48</v>
      </c>
      <c r="F399">
        <v>2.39</v>
      </c>
      <c r="G399">
        <v>2.63</v>
      </c>
      <c r="H399">
        <v>2.15</v>
      </c>
      <c r="I399">
        <v>1.51</v>
      </c>
      <c r="J399">
        <v>0.85</v>
      </c>
      <c r="K399">
        <v>0.37</v>
      </c>
      <c r="L399">
        <v>1.53</v>
      </c>
      <c r="M399">
        <v>1.34</v>
      </c>
    </row>
    <row r="400" spans="1:13" ht="12.75">
      <c r="A400" t="s">
        <v>17</v>
      </c>
      <c r="B400" t="s">
        <v>16</v>
      </c>
      <c r="C400" t="s">
        <v>16</v>
      </c>
      <c r="D400">
        <v>0.98</v>
      </c>
      <c r="E400">
        <v>1</v>
      </c>
      <c r="F400">
        <v>0.99</v>
      </c>
      <c r="G400">
        <v>1</v>
      </c>
      <c r="H400">
        <v>1</v>
      </c>
      <c r="I400">
        <v>1</v>
      </c>
      <c r="J400">
        <v>1</v>
      </c>
      <c r="K400">
        <v>1</v>
      </c>
      <c r="L400">
        <v>0.99</v>
      </c>
      <c r="M400">
        <v>0.98</v>
      </c>
    </row>
    <row r="401" spans="1:13" ht="12.75">
      <c r="A401" t="s">
        <v>18</v>
      </c>
      <c r="B401" t="s">
        <v>16</v>
      </c>
      <c r="C401">
        <v>5.92</v>
      </c>
      <c r="D401">
        <v>2.69</v>
      </c>
      <c r="E401">
        <v>2.75</v>
      </c>
      <c r="F401">
        <v>2.92</v>
      </c>
      <c r="G401">
        <v>2.78</v>
      </c>
      <c r="H401">
        <v>2.1</v>
      </c>
      <c r="I401">
        <v>1.43</v>
      </c>
      <c r="J401">
        <v>0.79</v>
      </c>
      <c r="K401">
        <v>0.42</v>
      </c>
      <c r="L401">
        <v>1.62</v>
      </c>
      <c r="M401">
        <v>1.47</v>
      </c>
    </row>
    <row r="402" spans="1:13" ht="12.75">
      <c r="A402" t="s">
        <v>19</v>
      </c>
      <c r="B402" t="s">
        <v>16</v>
      </c>
      <c r="C402">
        <v>0.93</v>
      </c>
      <c r="D402">
        <v>0.99</v>
      </c>
      <c r="E402">
        <v>0.99</v>
      </c>
      <c r="F402">
        <v>1</v>
      </c>
      <c r="G402">
        <v>1</v>
      </c>
      <c r="H402">
        <v>1</v>
      </c>
      <c r="I402">
        <v>1</v>
      </c>
      <c r="J402">
        <v>1</v>
      </c>
      <c r="K402">
        <v>0.99</v>
      </c>
      <c r="L402">
        <v>1</v>
      </c>
      <c r="M402">
        <v>1</v>
      </c>
    </row>
    <row r="403" spans="1:13" ht="12.75">
      <c r="A403" t="s">
        <v>20</v>
      </c>
      <c r="B403">
        <v>-0.07</v>
      </c>
      <c r="C403">
        <v>3.76</v>
      </c>
      <c r="D403">
        <v>0.14</v>
      </c>
      <c r="E403">
        <v>0.3</v>
      </c>
      <c r="F403">
        <v>0.21</v>
      </c>
      <c r="G403">
        <v>0.25</v>
      </c>
      <c r="H403">
        <v>0.4</v>
      </c>
      <c r="I403">
        <v>0.56</v>
      </c>
      <c r="J403">
        <v>0.68</v>
      </c>
      <c r="K403">
        <v>0.53</v>
      </c>
      <c r="L403">
        <v>0.52</v>
      </c>
      <c r="M403">
        <v>0.49</v>
      </c>
    </row>
    <row r="404" spans="1:13" ht="12.75">
      <c r="A404" t="s">
        <v>21</v>
      </c>
      <c r="B404">
        <v>-1.93</v>
      </c>
      <c r="C404">
        <v>9.65</v>
      </c>
      <c r="D404">
        <v>0.26</v>
      </c>
      <c r="E404">
        <v>0.34</v>
      </c>
      <c r="F404">
        <v>0.3</v>
      </c>
      <c r="G404">
        <v>0.33</v>
      </c>
      <c r="H404">
        <v>0.57</v>
      </c>
      <c r="I404">
        <v>0.76</v>
      </c>
      <c r="J404">
        <v>1.13</v>
      </c>
      <c r="K404">
        <v>0.62</v>
      </c>
      <c r="L404">
        <v>0.75</v>
      </c>
      <c r="M404">
        <v>0.71</v>
      </c>
    </row>
    <row r="405" spans="1:13" ht="12.75">
      <c r="A405" t="s">
        <v>22</v>
      </c>
      <c r="B405">
        <v>2.35</v>
      </c>
      <c r="C405">
        <v>1.07</v>
      </c>
      <c r="D405">
        <v>0.26</v>
      </c>
      <c r="E405">
        <v>0.24</v>
      </c>
      <c r="F405">
        <v>0.24</v>
      </c>
      <c r="G405">
        <v>0.25</v>
      </c>
      <c r="H405">
        <v>0.33</v>
      </c>
      <c r="I405">
        <v>0.36</v>
      </c>
      <c r="J405">
        <v>0.46</v>
      </c>
      <c r="K405">
        <v>0.37</v>
      </c>
      <c r="L405">
        <v>0.38</v>
      </c>
      <c r="M405">
        <v>0.38</v>
      </c>
    </row>
    <row r="407" ht="12.75">
      <c r="A407" t="s">
        <v>23</v>
      </c>
    </row>
    <row r="409" ht="12.75">
      <c r="A409" t="s">
        <v>65</v>
      </c>
    </row>
    <row r="410" ht="12.75">
      <c r="A410" t="s">
        <v>0</v>
      </c>
    </row>
    <row r="411" ht="12.75">
      <c r="A411" t="s">
        <v>1</v>
      </c>
    </row>
    <row r="412" spans="1:13" ht="12.75">
      <c r="A412" t="s">
        <v>2</v>
      </c>
      <c r="B412">
        <v>31.5</v>
      </c>
      <c r="C412">
        <v>63</v>
      </c>
      <c r="D412">
        <v>125</v>
      </c>
      <c r="E412">
        <v>250</v>
      </c>
      <c r="F412">
        <v>500</v>
      </c>
      <c r="G412">
        <v>1000</v>
      </c>
      <c r="H412">
        <v>2000</v>
      </c>
      <c r="I412">
        <v>4000</v>
      </c>
      <c r="J412">
        <v>8000</v>
      </c>
      <c r="K412">
        <v>16000</v>
      </c>
      <c r="L412" t="s">
        <v>3</v>
      </c>
      <c r="M412" t="s">
        <v>4</v>
      </c>
    </row>
    <row r="413" spans="1:13" ht="12.75">
      <c r="A413" t="s">
        <v>5</v>
      </c>
      <c r="B413">
        <v>-76.81</v>
      </c>
      <c r="C413">
        <v>-36.65</v>
      </c>
      <c r="D413">
        <v>-31.54</v>
      </c>
      <c r="E413">
        <v>-21.59</v>
      </c>
      <c r="F413">
        <v>-16.13</v>
      </c>
      <c r="G413">
        <v>-10.25</v>
      </c>
      <c r="H413">
        <v>-0.72</v>
      </c>
      <c r="I413">
        <v>2.42</v>
      </c>
      <c r="J413">
        <v>0.2</v>
      </c>
      <c r="K413">
        <v>6.12</v>
      </c>
      <c r="L413">
        <v>7.31</v>
      </c>
      <c r="M413">
        <v>7.54</v>
      </c>
    </row>
    <row r="414" spans="1:13" ht="12.75">
      <c r="A414" t="s">
        <v>6</v>
      </c>
      <c r="B414">
        <v>-25.57</v>
      </c>
      <c r="C414">
        <v>-27.99</v>
      </c>
      <c r="D414">
        <v>-32.42</v>
      </c>
      <c r="E414">
        <v>-41.18</v>
      </c>
      <c r="F414">
        <v>-42.59</v>
      </c>
      <c r="G414">
        <v>-45.12</v>
      </c>
      <c r="H414">
        <v>-46.78</v>
      </c>
      <c r="I414">
        <v>-43.79</v>
      </c>
      <c r="J414">
        <v>-38.64</v>
      </c>
      <c r="K414">
        <v>-29.56</v>
      </c>
      <c r="L414">
        <v>-20.08</v>
      </c>
      <c r="M414">
        <v>-16.42</v>
      </c>
    </row>
    <row r="415" spans="1:13" ht="12.75">
      <c r="A415" t="s">
        <v>7</v>
      </c>
      <c r="B415">
        <v>-145.81</v>
      </c>
      <c r="C415">
        <v>-105.65</v>
      </c>
      <c r="D415">
        <v>-100.54</v>
      </c>
      <c r="E415">
        <v>-90.59</v>
      </c>
      <c r="F415">
        <v>-85.13</v>
      </c>
      <c r="G415">
        <v>-79.25</v>
      </c>
      <c r="H415">
        <v>-69.72</v>
      </c>
      <c r="I415">
        <v>-66.58</v>
      </c>
      <c r="J415">
        <v>-68.8</v>
      </c>
      <c r="K415">
        <v>-62.88</v>
      </c>
      <c r="L415">
        <v>-69.69</v>
      </c>
      <c r="M415">
        <v>-69.46</v>
      </c>
    </row>
    <row r="416" spans="1:13" ht="12.75">
      <c r="A416" t="s">
        <v>8</v>
      </c>
      <c r="B416">
        <v>-8.12</v>
      </c>
      <c r="C416" t="s">
        <v>55</v>
      </c>
      <c r="D416">
        <v>-2.66</v>
      </c>
      <c r="E416">
        <v>-6.24</v>
      </c>
      <c r="F416">
        <v>-5.77</v>
      </c>
      <c r="G416">
        <v>-6.04</v>
      </c>
      <c r="H416">
        <v>-4.57</v>
      </c>
      <c r="I416">
        <v>-1.96</v>
      </c>
      <c r="J416">
        <v>1.92</v>
      </c>
      <c r="K416">
        <v>-2.61</v>
      </c>
      <c r="L416">
        <v>-1.99</v>
      </c>
      <c r="M416">
        <v>-1.97</v>
      </c>
    </row>
    <row r="417" spans="1:13" ht="12.75">
      <c r="A417" t="s">
        <v>9</v>
      </c>
      <c r="B417">
        <v>-7.01</v>
      </c>
      <c r="C417" t="s">
        <v>55</v>
      </c>
      <c r="D417">
        <v>-0.53</v>
      </c>
      <c r="E417">
        <v>-4.78</v>
      </c>
      <c r="F417">
        <v>-2.5</v>
      </c>
      <c r="G417">
        <v>-3.17</v>
      </c>
      <c r="H417">
        <v>-1.84</v>
      </c>
      <c r="I417">
        <v>1.01</v>
      </c>
      <c r="J417">
        <v>5.59</v>
      </c>
      <c r="K417">
        <v>3.87</v>
      </c>
      <c r="L417">
        <v>1.29</v>
      </c>
      <c r="M417">
        <v>1.68</v>
      </c>
    </row>
    <row r="418" spans="1:13" ht="12.75">
      <c r="A418" t="s">
        <v>10</v>
      </c>
      <c r="B418">
        <v>13.36</v>
      </c>
      <c r="C418">
        <v>-0.88</v>
      </c>
      <c r="D418">
        <v>35.13</v>
      </c>
      <c r="E418">
        <v>19.19</v>
      </c>
      <c r="F418">
        <v>20.93</v>
      </c>
      <c r="G418">
        <v>19.95</v>
      </c>
      <c r="H418">
        <v>25.9</v>
      </c>
      <c r="I418">
        <v>38.89</v>
      </c>
      <c r="J418">
        <v>60.88</v>
      </c>
      <c r="K418">
        <v>35.43</v>
      </c>
      <c r="L418">
        <v>38.77</v>
      </c>
      <c r="M418">
        <v>38.88</v>
      </c>
    </row>
    <row r="419" spans="1:13" ht="12.75">
      <c r="A419" t="s">
        <v>11</v>
      </c>
      <c r="B419">
        <v>1094.91</v>
      </c>
      <c r="C419">
        <v>-542.12</v>
      </c>
      <c r="D419">
        <v>199.07</v>
      </c>
      <c r="E419">
        <v>243.84</v>
      </c>
      <c r="F419">
        <v>199.34</v>
      </c>
      <c r="G419">
        <v>197.52</v>
      </c>
      <c r="H419">
        <v>160.54</v>
      </c>
      <c r="I419">
        <v>102.99</v>
      </c>
      <c r="J419">
        <v>53.17</v>
      </c>
      <c r="K419">
        <v>66.51</v>
      </c>
      <c r="L419">
        <v>101.49</v>
      </c>
      <c r="M419">
        <v>92.03</v>
      </c>
    </row>
    <row r="420" spans="1:13" ht="12.75">
      <c r="A420" t="s">
        <v>12</v>
      </c>
      <c r="B420" t="s">
        <v>16</v>
      </c>
      <c r="C420" t="s">
        <v>16</v>
      </c>
      <c r="D420">
        <v>1.59</v>
      </c>
      <c r="E420">
        <v>3.01</v>
      </c>
      <c r="F420">
        <v>2.64</v>
      </c>
      <c r="G420">
        <v>2.54</v>
      </c>
      <c r="H420">
        <v>2.22</v>
      </c>
      <c r="I420">
        <v>1.41</v>
      </c>
      <c r="J420">
        <v>0.73</v>
      </c>
      <c r="K420">
        <v>0.64</v>
      </c>
      <c r="L420">
        <v>1.4</v>
      </c>
      <c r="M420">
        <v>1.2</v>
      </c>
    </row>
    <row r="421" spans="1:13" ht="12.75">
      <c r="A421" t="s">
        <v>13</v>
      </c>
      <c r="B421" t="s">
        <v>16</v>
      </c>
      <c r="C421" t="s">
        <v>16</v>
      </c>
      <c r="D421" t="s">
        <v>16</v>
      </c>
      <c r="E421">
        <v>6.73</v>
      </c>
      <c r="F421">
        <v>2.77</v>
      </c>
      <c r="G421">
        <v>2.61</v>
      </c>
      <c r="H421">
        <v>2.2</v>
      </c>
      <c r="I421">
        <v>1.46</v>
      </c>
      <c r="J421">
        <v>0.79</v>
      </c>
      <c r="K421">
        <v>0.4</v>
      </c>
      <c r="L421">
        <v>1.76</v>
      </c>
      <c r="M421">
        <v>1.63</v>
      </c>
    </row>
    <row r="422" spans="1:13" ht="12.75">
      <c r="A422" t="s">
        <v>14</v>
      </c>
      <c r="B422" t="s">
        <v>16</v>
      </c>
      <c r="C422" t="s">
        <v>16</v>
      </c>
      <c r="D422" t="s">
        <v>16</v>
      </c>
      <c r="E422">
        <v>0.97</v>
      </c>
      <c r="F422">
        <v>1</v>
      </c>
      <c r="G422">
        <v>1</v>
      </c>
      <c r="H422">
        <v>1</v>
      </c>
      <c r="I422">
        <v>1</v>
      </c>
      <c r="J422">
        <v>1</v>
      </c>
      <c r="K422">
        <v>0.99</v>
      </c>
      <c r="L422">
        <v>1</v>
      </c>
      <c r="M422">
        <v>1</v>
      </c>
    </row>
    <row r="423" spans="1:13" ht="12.75">
      <c r="A423" t="s">
        <v>15</v>
      </c>
      <c r="B423" t="s">
        <v>16</v>
      </c>
      <c r="C423" t="s">
        <v>16</v>
      </c>
      <c r="D423" t="s">
        <v>16</v>
      </c>
      <c r="E423">
        <v>5.18</v>
      </c>
      <c r="F423">
        <v>2.52</v>
      </c>
      <c r="G423">
        <v>2.6</v>
      </c>
      <c r="H423">
        <v>2.22</v>
      </c>
      <c r="I423">
        <v>1.51</v>
      </c>
      <c r="J423">
        <v>0.87</v>
      </c>
      <c r="K423">
        <v>0.37</v>
      </c>
      <c r="L423">
        <v>1.66</v>
      </c>
      <c r="M423">
        <v>1.51</v>
      </c>
    </row>
    <row r="424" spans="1:13" ht="12.75">
      <c r="A424" t="s">
        <v>17</v>
      </c>
      <c r="B424" t="s">
        <v>16</v>
      </c>
      <c r="C424" t="s">
        <v>16</v>
      </c>
      <c r="D424" t="s">
        <v>16</v>
      </c>
      <c r="E424">
        <v>0.94</v>
      </c>
      <c r="F424">
        <v>0.99</v>
      </c>
      <c r="G424">
        <v>1</v>
      </c>
      <c r="H424">
        <v>1</v>
      </c>
      <c r="I424">
        <v>1</v>
      </c>
      <c r="J424">
        <v>1</v>
      </c>
      <c r="K424">
        <v>0.99</v>
      </c>
      <c r="L424">
        <v>0.99</v>
      </c>
      <c r="M424">
        <v>0.99</v>
      </c>
    </row>
    <row r="425" spans="1:13" ht="12.75">
      <c r="A425" t="s">
        <v>18</v>
      </c>
      <c r="B425" t="s">
        <v>16</v>
      </c>
      <c r="C425" t="s">
        <v>16</v>
      </c>
      <c r="D425">
        <v>1.81</v>
      </c>
      <c r="E425">
        <v>5.09</v>
      </c>
      <c r="F425">
        <v>2.85</v>
      </c>
      <c r="G425">
        <v>2.42</v>
      </c>
      <c r="H425">
        <v>2.19</v>
      </c>
      <c r="I425">
        <v>1.47</v>
      </c>
      <c r="J425">
        <v>0.73</v>
      </c>
      <c r="K425">
        <v>0.47</v>
      </c>
      <c r="L425">
        <v>1.71</v>
      </c>
      <c r="M425">
        <v>1.52</v>
      </c>
    </row>
    <row r="426" spans="1:13" ht="12.75">
      <c r="A426" t="s">
        <v>19</v>
      </c>
      <c r="B426" t="s">
        <v>16</v>
      </c>
      <c r="C426" t="s">
        <v>16</v>
      </c>
      <c r="D426">
        <v>0.96</v>
      </c>
      <c r="E426">
        <v>0.94</v>
      </c>
      <c r="F426">
        <v>1</v>
      </c>
      <c r="G426">
        <v>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0.99</v>
      </c>
    </row>
    <row r="427" spans="1:13" ht="12.75">
      <c r="A427" t="s">
        <v>20</v>
      </c>
      <c r="B427">
        <v>0.01</v>
      </c>
      <c r="C427">
        <v>1.39</v>
      </c>
      <c r="D427">
        <v>0.19</v>
      </c>
      <c r="E427">
        <v>0.2</v>
      </c>
      <c r="F427">
        <v>0.17</v>
      </c>
      <c r="G427">
        <v>0.24</v>
      </c>
      <c r="H427">
        <v>0.35</v>
      </c>
      <c r="I427">
        <v>0.55</v>
      </c>
      <c r="J427">
        <v>0.67</v>
      </c>
      <c r="K427">
        <v>1.15</v>
      </c>
      <c r="L427">
        <v>0.64</v>
      </c>
      <c r="M427">
        <v>0.72</v>
      </c>
    </row>
    <row r="428" spans="1:13" ht="12.75">
      <c r="A428" t="s">
        <v>21</v>
      </c>
      <c r="B428">
        <v>0.03</v>
      </c>
      <c r="C428">
        <v>3.21</v>
      </c>
      <c r="D428">
        <v>0.22</v>
      </c>
      <c r="E428">
        <v>0.3</v>
      </c>
      <c r="F428">
        <v>0.25</v>
      </c>
      <c r="G428">
        <v>0.35</v>
      </c>
      <c r="H428">
        <v>0.49</v>
      </c>
      <c r="I428">
        <v>0.85</v>
      </c>
      <c r="J428">
        <v>1.19</v>
      </c>
      <c r="K428">
        <v>1.4</v>
      </c>
      <c r="L428">
        <v>0.95</v>
      </c>
      <c r="M428">
        <v>1.03</v>
      </c>
    </row>
    <row r="429" spans="1:13" ht="12.75">
      <c r="A429" t="s">
        <v>22</v>
      </c>
      <c r="B429">
        <v>0.17</v>
      </c>
      <c r="C429">
        <v>0.25</v>
      </c>
      <c r="D429">
        <v>0.18</v>
      </c>
      <c r="E429">
        <v>0.25</v>
      </c>
      <c r="F429">
        <v>0.22</v>
      </c>
      <c r="G429">
        <v>0.26</v>
      </c>
      <c r="H429">
        <v>0.31</v>
      </c>
      <c r="I429">
        <v>0.42</v>
      </c>
      <c r="J429">
        <v>0.46</v>
      </c>
      <c r="K429">
        <v>0.53</v>
      </c>
      <c r="L429">
        <v>0.43</v>
      </c>
      <c r="M429">
        <v>0.44</v>
      </c>
    </row>
    <row r="431" ht="12.75">
      <c r="A431" t="s">
        <v>23</v>
      </c>
    </row>
    <row r="433" ht="12.75">
      <c r="A433" t="s">
        <v>58</v>
      </c>
    </row>
    <row r="434" ht="12.75">
      <c r="A434" t="s">
        <v>0</v>
      </c>
    </row>
    <row r="435" ht="12.75">
      <c r="A435" t="s">
        <v>1</v>
      </c>
    </row>
    <row r="436" spans="1:13" ht="12.75">
      <c r="A436" t="s">
        <v>2</v>
      </c>
      <c r="B436">
        <v>31.5</v>
      </c>
      <c r="C436">
        <v>63</v>
      </c>
      <c r="D436">
        <v>125</v>
      </c>
      <c r="E436">
        <v>250</v>
      </c>
      <c r="F436">
        <v>500</v>
      </c>
      <c r="G436">
        <v>1000</v>
      </c>
      <c r="H436">
        <v>2000</v>
      </c>
      <c r="I436">
        <v>4000</v>
      </c>
      <c r="J436">
        <v>8000</v>
      </c>
      <c r="K436">
        <v>16000</v>
      </c>
      <c r="L436" t="s">
        <v>3</v>
      </c>
      <c r="M436" t="s">
        <v>4</v>
      </c>
    </row>
    <row r="437" spans="1:13" ht="12.75">
      <c r="A437" t="s">
        <v>5</v>
      </c>
      <c r="B437">
        <v>-30.72</v>
      </c>
      <c r="C437">
        <v>-76.81</v>
      </c>
      <c r="D437">
        <v>-31.24</v>
      </c>
      <c r="E437">
        <v>-20.48</v>
      </c>
      <c r="F437">
        <v>-16.13</v>
      </c>
      <c r="G437">
        <v>-10.4</v>
      </c>
      <c r="H437">
        <v>-0.64</v>
      </c>
      <c r="I437">
        <v>2.24</v>
      </c>
      <c r="J437">
        <v>0.43</v>
      </c>
      <c r="K437">
        <v>10.08</v>
      </c>
      <c r="L437">
        <v>8.07</v>
      </c>
      <c r="M437">
        <v>9.04</v>
      </c>
    </row>
    <row r="438" spans="1:13" ht="12.75">
      <c r="A438" t="s">
        <v>6</v>
      </c>
      <c r="B438">
        <v>-29.83</v>
      </c>
      <c r="C438">
        <v>-26.48</v>
      </c>
      <c r="D438">
        <v>-37.34</v>
      </c>
      <c r="E438">
        <v>-39.78</v>
      </c>
      <c r="F438">
        <v>-42.38</v>
      </c>
      <c r="G438">
        <v>-43.69</v>
      </c>
      <c r="H438">
        <v>-46.33</v>
      </c>
      <c r="I438">
        <v>-43.49</v>
      </c>
      <c r="J438">
        <v>-37.57</v>
      </c>
      <c r="K438">
        <v>-26.14</v>
      </c>
      <c r="L438">
        <v>-9.39</v>
      </c>
      <c r="M438">
        <v>-6.76</v>
      </c>
    </row>
    <row r="439" spans="1:13" ht="12.75">
      <c r="A439" t="s">
        <v>7</v>
      </c>
      <c r="B439">
        <v>-99.72</v>
      </c>
      <c r="C439">
        <v>-145.81</v>
      </c>
      <c r="D439">
        <v>-100.24</v>
      </c>
      <c r="E439">
        <v>-89.48</v>
      </c>
      <c r="F439">
        <v>-85.13</v>
      </c>
      <c r="G439">
        <v>-79.4</v>
      </c>
      <c r="H439">
        <v>-69.64</v>
      </c>
      <c r="I439">
        <v>-66.76</v>
      </c>
      <c r="J439">
        <v>-68.57</v>
      </c>
      <c r="K439">
        <v>-58.92</v>
      </c>
      <c r="L439">
        <v>-68.93</v>
      </c>
      <c r="M439">
        <v>-67.96</v>
      </c>
    </row>
    <row r="440" spans="1:13" ht="12.75">
      <c r="A440" t="s">
        <v>8</v>
      </c>
      <c r="B440" t="s">
        <v>55</v>
      </c>
      <c r="C440">
        <v>-7.86</v>
      </c>
      <c r="D440">
        <v>-4.18</v>
      </c>
      <c r="E440">
        <v>-4.15</v>
      </c>
      <c r="F440">
        <v>-5.96</v>
      </c>
      <c r="G440">
        <v>-6.12</v>
      </c>
      <c r="H440">
        <v>-4.45</v>
      </c>
      <c r="I440">
        <v>-1.78</v>
      </c>
      <c r="J440">
        <v>2.76</v>
      </c>
      <c r="K440">
        <v>0.56</v>
      </c>
      <c r="L440">
        <v>-1.11</v>
      </c>
      <c r="M440">
        <v>-1.03</v>
      </c>
    </row>
    <row r="441" spans="1:13" ht="12.75">
      <c r="A441" t="s">
        <v>9</v>
      </c>
      <c r="B441">
        <v>-15.25</v>
      </c>
      <c r="C441">
        <v>-7.21</v>
      </c>
      <c r="D441">
        <v>-2.63</v>
      </c>
      <c r="E441">
        <v>-1.72</v>
      </c>
      <c r="F441">
        <v>-3.15</v>
      </c>
      <c r="G441">
        <v>-3.98</v>
      </c>
      <c r="H441">
        <v>-2.31</v>
      </c>
      <c r="I441">
        <v>1.22</v>
      </c>
      <c r="J441">
        <v>6.05</v>
      </c>
      <c r="K441">
        <v>6.17</v>
      </c>
      <c r="L441">
        <v>2.09</v>
      </c>
      <c r="M441">
        <v>2.56</v>
      </c>
    </row>
    <row r="442" spans="1:13" ht="12.75">
      <c r="A442" t="s">
        <v>10</v>
      </c>
      <c r="B442">
        <v>-0.37</v>
      </c>
      <c r="C442">
        <v>14.06</v>
      </c>
      <c r="D442">
        <v>27.66</v>
      </c>
      <c r="E442">
        <v>27.78</v>
      </c>
      <c r="F442">
        <v>20.23</v>
      </c>
      <c r="G442">
        <v>19.63</v>
      </c>
      <c r="H442">
        <v>26.43</v>
      </c>
      <c r="I442">
        <v>39.88</v>
      </c>
      <c r="J442">
        <v>65.37</v>
      </c>
      <c r="K442">
        <v>53.21</v>
      </c>
      <c r="L442">
        <v>43.67</v>
      </c>
      <c r="M442">
        <v>44.11</v>
      </c>
    </row>
    <row r="443" spans="1:13" ht="12.75">
      <c r="A443" t="s">
        <v>11</v>
      </c>
      <c r="B443">
        <v>1538.01</v>
      </c>
      <c r="C443">
        <v>2365.07</v>
      </c>
      <c r="D443">
        <v>151.14</v>
      </c>
      <c r="E443">
        <v>176.37</v>
      </c>
      <c r="F443">
        <v>194.79</v>
      </c>
      <c r="G443">
        <v>203.69</v>
      </c>
      <c r="H443">
        <v>162.57</v>
      </c>
      <c r="I443">
        <v>99.89</v>
      </c>
      <c r="J443">
        <v>50.13</v>
      </c>
      <c r="K443">
        <v>52.86</v>
      </c>
      <c r="L443">
        <v>69.66</v>
      </c>
      <c r="M443">
        <v>49.44</v>
      </c>
    </row>
    <row r="444" spans="1:13" ht="12.75">
      <c r="A444" t="s">
        <v>12</v>
      </c>
      <c r="B444">
        <v>18.87</v>
      </c>
      <c r="C444" t="s">
        <v>16</v>
      </c>
      <c r="D444">
        <v>2.7</v>
      </c>
      <c r="E444">
        <v>2.51</v>
      </c>
      <c r="F444">
        <v>2.63</v>
      </c>
      <c r="G444">
        <v>2.56</v>
      </c>
      <c r="H444">
        <v>2.18</v>
      </c>
      <c r="I444">
        <v>1.38</v>
      </c>
      <c r="J444">
        <v>0.72</v>
      </c>
      <c r="K444">
        <v>0.57</v>
      </c>
      <c r="L444">
        <v>1.17</v>
      </c>
      <c r="M444">
        <v>0.96</v>
      </c>
    </row>
    <row r="445" spans="1:13" ht="12.75">
      <c r="A445" t="s">
        <v>13</v>
      </c>
      <c r="B445" t="s">
        <v>16</v>
      </c>
      <c r="C445" t="s">
        <v>16</v>
      </c>
      <c r="D445">
        <v>1.65</v>
      </c>
      <c r="E445">
        <v>2.42</v>
      </c>
      <c r="F445">
        <v>2.76</v>
      </c>
      <c r="G445">
        <v>2.52</v>
      </c>
      <c r="H445">
        <v>2.17</v>
      </c>
      <c r="I445">
        <v>1.51</v>
      </c>
      <c r="J445">
        <v>0.78</v>
      </c>
      <c r="K445">
        <v>0.38</v>
      </c>
      <c r="L445">
        <v>1.2</v>
      </c>
      <c r="M445">
        <v>0.85</v>
      </c>
    </row>
    <row r="446" spans="1:13" ht="12.75">
      <c r="A446" t="s">
        <v>14</v>
      </c>
      <c r="B446" t="s">
        <v>16</v>
      </c>
      <c r="C446" t="s">
        <v>16</v>
      </c>
      <c r="D446">
        <v>0.89</v>
      </c>
      <c r="E446">
        <v>0.99</v>
      </c>
      <c r="F446">
        <v>1</v>
      </c>
      <c r="G446">
        <v>1</v>
      </c>
      <c r="H446">
        <v>1</v>
      </c>
      <c r="I446">
        <v>1</v>
      </c>
      <c r="J446">
        <v>1</v>
      </c>
      <c r="K446">
        <v>0.99</v>
      </c>
      <c r="L446">
        <v>0.99</v>
      </c>
      <c r="M446">
        <v>0.99</v>
      </c>
    </row>
    <row r="447" spans="1:13" ht="12.75">
      <c r="A447" t="s">
        <v>15</v>
      </c>
      <c r="B447" t="s">
        <v>16</v>
      </c>
      <c r="C447" s="2" t="s">
        <v>16</v>
      </c>
      <c r="D447" s="2">
        <v>1.59</v>
      </c>
      <c r="E447" s="2">
        <v>2.13</v>
      </c>
      <c r="F447" s="2">
        <v>2.56</v>
      </c>
      <c r="G447" s="2">
        <v>2.51</v>
      </c>
      <c r="H447" s="2">
        <v>2.19</v>
      </c>
      <c r="I447" s="2">
        <v>1.55</v>
      </c>
      <c r="J447" s="2">
        <v>0.84</v>
      </c>
      <c r="K447" s="2">
        <v>0.34</v>
      </c>
      <c r="L447">
        <v>1.08</v>
      </c>
      <c r="M447">
        <v>0.78</v>
      </c>
    </row>
    <row r="448" spans="1:13" ht="13.5" customHeight="1">
      <c r="A448" s="7" t="s">
        <v>17</v>
      </c>
      <c r="B448" t="s">
        <v>16</v>
      </c>
      <c r="C448" s="3" t="s">
        <v>16</v>
      </c>
      <c r="D448" s="3">
        <v>0.87</v>
      </c>
      <c r="E448" s="3">
        <v>0.97</v>
      </c>
      <c r="F448" s="3">
        <v>0.99</v>
      </c>
      <c r="G448" s="3">
        <v>1</v>
      </c>
      <c r="H448" s="3">
        <v>1</v>
      </c>
      <c r="I448" s="3">
        <v>1</v>
      </c>
      <c r="J448" s="3">
        <v>1</v>
      </c>
      <c r="K448" s="3">
        <v>0.99</v>
      </c>
      <c r="L448">
        <v>0.95</v>
      </c>
      <c r="M448">
        <v>0.96</v>
      </c>
    </row>
    <row r="449" spans="1:13" ht="13.5" customHeight="1">
      <c r="A449" s="7" t="s">
        <v>18</v>
      </c>
      <c r="B449" t="s">
        <v>16</v>
      </c>
      <c r="C449" s="3" t="s">
        <v>16</v>
      </c>
      <c r="D449" s="3">
        <v>2.41</v>
      </c>
      <c r="E449" s="3">
        <v>2.72</v>
      </c>
      <c r="F449" s="3">
        <v>2.72</v>
      </c>
      <c r="G449" s="3">
        <v>2.55</v>
      </c>
      <c r="H449" s="3">
        <v>2.03</v>
      </c>
      <c r="I449" s="3">
        <v>1.46</v>
      </c>
      <c r="J449" s="3">
        <v>0.74</v>
      </c>
      <c r="K449" s="3">
        <v>0.47</v>
      </c>
      <c r="L449">
        <v>1.34</v>
      </c>
      <c r="M449">
        <v>0.88</v>
      </c>
    </row>
    <row r="450" spans="1:13" ht="12.75">
      <c r="A450" s="3" t="s">
        <v>19</v>
      </c>
      <c r="B450" t="s">
        <v>16</v>
      </c>
      <c r="C450" s="3" t="s">
        <v>16</v>
      </c>
      <c r="D450" s="3">
        <v>0.98</v>
      </c>
      <c r="E450" s="3">
        <v>0.99</v>
      </c>
      <c r="F450" s="3">
        <v>1</v>
      </c>
      <c r="G450" s="3">
        <v>1</v>
      </c>
      <c r="H450" s="3">
        <v>1</v>
      </c>
      <c r="I450" s="3">
        <v>1</v>
      </c>
      <c r="J450" s="3">
        <v>1</v>
      </c>
      <c r="K450" s="3">
        <v>1</v>
      </c>
      <c r="L450">
        <v>1</v>
      </c>
      <c r="M450">
        <v>0.99</v>
      </c>
    </row>
    <row r="451" spans="1:13" ht="12.75">
      <c r="A451" s="3" t="s">
        <v>20</v>
      </c>
      <c r="B451">
        <v>-0.11</v>
      </c>
      <c r="C451" s="3">
        <v>-0.39</v>
      </c>
      <c r="D451" s="3">
        <v>0.28</v>
      </c>
      <c r="E451" s="3">
        <v>0.07</v>
      </c>
      <c r="F451" s="3">
        <v>0.19</v>
      </c>
      <c r="G451" s="3">
        <v>0.24</v>
      </c>
      <c r="H451" s="3">
        <v>0.37</v>
      </c>
      <c r="I451" s="3">
        <v>0.51</v>
      </c>
      <c r="J451" s="3">
        <v>0.59</v>
      </c>
      <c r="K451" s="3">
        <v>0.95</v>
      </c>
      <c r="L451">
        <v>0.67</v>
      </c>
      <c r="M451">
        <v>0.77</v>
      </c>
    </row>
    <row r="452" spans="1:13" ht="12.75">
      <c r="A452" s="3" t="s">
        <v>21</v>
      </c>
      <c r="B452">
        <v>-0.12</v>
      </c>
      <c r="C452" s="3">
        <v>-0.45</v>
      </c>
      <c r="D452" s="3">
        <v>0.39</v>
      </c>
      <c r="E452" s="3">
        <v>0.14</v>
      </c>
      <c r="F452" s="3">
        <v>0.32</v>
      </c>
      <c r="G452" s="3">
        <v>0.4</v>
      </c>
      <c r="H452" s="3">
        <v>0.54</v>
      </c>
      <c r="I452" s="3">
        <v>0.84</v>
      </c>
      <c r="J452" s="3">
        <v>1.09</v>
      </c>
      <c r="K452" s="3">
        <v>1.22</v>
      </c>
      <c r="L452">
        <v>0.99</v>
      </c>
      <c r="M452">
        <v>1.07</v>
      </c>
    </row>
    <row r="453" spans="1:13" ht="12.75">
      <c r="A453" s="3" t="s">
        <v>22</v>
      </c>
      <c r="B453">
        <v>0.11</v>
      </c>
      <c r="C453" s="3">
        <v>0.67</v>
      </c>
      <c r="D453" s="3">
        <v>0.33</v>
      </c>
      <c r="E453" s="3">
        <v>0.16</v>
      </c>
      <c r="F453" s="3">
        <v>0.29</v>
      </c>
      <c r="G453" s="3">
        <v>0.27</v>
      </c>
      <c r="H453" s="3">
        <v>0.33</v>
      </c>
      <c r="I453" s="3">
        <v>0.4</v>
      </c>
      <c r="J453" s="3">
        <v>0.44</v>
      </c>
      <c r="K453" s="3">
        <v>0.49</v>
      </c>
      <c r="L453">
        <v>0.42</v>
      </c>
      <c r="M453">
        <v>0.45</v>
      </c>
    </row>
    <row r="454" spans="1:11" ht="12.75">
      <c r="A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>
      <c r="A455" s="3" t="s">
        <v>23</v>
      </c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>
      <c r="A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>
      <c r="A457" s="3" t="s">
        <v>59</v>
      </c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>
      <c r="A458" s="3" t="s">
        <v>0</v>
      </c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>
      <c r="A459" s="3" t="s">
        <v>1</v>
      </c>
      <c r="C459" s="3"/>
      <c r="D459" s="3"/>
      <c r="E459" s="3"/>
      <c r="F459" s="3"/>
      <c r="G459" s="3"/>
      <c r="H459" s="3"/>
      <c r="I459" s="3"/>
      <c r="J459" s="3"/>
      <c r="K459" s="3"/>
    </row>
    <row r="460" spans="1:13" ht="12.75">
      <c r="A460" s="3" t="s">
        <v>2</v>
      </c>
      <c r="B460">
        <v>31.5</v>
      </c>
      <c r="C460" s="3">
        <v>63</v>
      </c>
      <c r="D460" s="3">
        <v>125</v>
      </c>
      <c r="E460" s="3">
        <v>250</v>
      </c>
      <c r="F460" s="3">
        <v>500</v>
      </c>
      <c r="G460" s="3">
        <v>1000</v>
      </c>
      <c r="H460" s="3">
        <v>2000</v>
      </c>
      <c r="I460" s="3">
        <v>4000</v>
      </c>
      <c r="J460" s="3">
        <v>8000</v>
      </c>
      <c r="K460" s="3">
        <v>16000</v>
      </c>
      <c r="L460" t="s">
        <v>3</v>
      </c>
      <c r="M460" t="s">
        <v>4</v>
      </c>
    </row>
    <row r="461" spans="1:13" ht="12.75">
      <c r="A461" s="3" t="s">
        <v>5</v>
      </c>
      <c r="B461">
        <v>-76.81</v>
      </c>
      <c r="C461" s="3">
        <v>-37.49</v>
      </c>
      <c r="D461" s="3">
        <v>-31.35</v>
      </c>
      <c r="E461" s="3">
        <v>-23.15</v>
      </c>
      <c r="F461" s="3">
        <v>-15.12</v>
      </c>
      <c r="G461" s="3">
        <v>-10.69</v>
      </c>
      <c r="H461" s="3">
        <v>-1.07</v>
      </c>
      <c r="I461" s="3">
        <v>2</v>
      </c>
      <c r="J461" s="3">
        <v>0.51</v>
      </c>
      <c r="K461" s="3">
        <v>13.17</v>
      </c>
      <c r="L461">
        <v>9.36</v>
      </c>
      <c r="M461">
        <v>11.3</v>
      </c>
    </row>
    <row r="462" spans="1:13" ht="12.75">
      <c r="A462" s="3" t="s">
        <v>6</v>
      </c>
      <c r="B462">
        <v>-26.65</v>
      </c>
      <c r="C462" s="3">
        <v>-27.98</v>
      </c>
      <c r="D462" s="3">
        <v>-38.89</v>
      </c>
      <c r="E462" s="3">
        <v>-39.06</v>
      </c>
      <c r="F462" s="3">
        <v>-42.08</v>
      </c>
      <c r="G462" s="3">
        <v>-43.59</v>
      </c>
      <c r="H462" s="3">
        <v>-47.13</v>
      </c>
      <c r="I462" s="3">
        <v>-42.64</v>
      </c>
      <c r="J462" s="3">
        <v>-37.84</v>
      </c>
      <c r="K462" s="3">
        <v>-26.54</v>
      </c>
      <c r="L462">
        <v>-10.14</v>
      </c>
      <c r="M462">
        <v>-7.42</v>
      </c>
    </row>
    <row r="463" spans="1:13" ht="12.75">
      <c r="A463" s="3" t="s">
        <v>7</v>
      </c>
      <c r="B463">
        <v>-145.81</v>
      </c>
      <c r="C463" s="3">
        <v>-106.49</v>
      </c>
      <c r="D463" s="3">
        <v>-100.35</v>
      </c>
      <c r="E463" s="3">
        <v>-92.15</v>
      </c>
      <c r="F463" s="3">
        <v>-84.12</v>
      </c>
      <c r="G463" s="3">
        <v>-79.69</v>
      </c>
      <c r="H463" s="3">
        <v>-70.07</v>
      </c>
      <c r="I463" s="3">
        <v>-67</v>
      </c>
      <c r="J463" s="3">
        <v>-68.49</v>
      </c>
      <c r="K463" s="3">
        <v>-55.83</v>
      </c>
      <c r="L463">
        <v>-67.64</v>
      </c>
      <c r="M463">
        <v>-65.7</v>
      </c>
    </row>
    <row r="464" spans="1:13" ht="12.75">
      <c r="A464" s="3" t="s">
        <v>8</v>
      </c>
      <c r="B464">
        <v>-13.43</v>
      </c>
      <c r="C464" s="3">
        <v>-2.68</v>
      </c>
      <c r="D464" s="3">
        <v>-6.78</v>
      </c>
      <c r="E464" s="3">
        <v>-5.61</v>
      </c>
      <c r="F464" s="3">
        <v>-6.29</v>
      </c>
      <c r="G464" s="3">
        <v>-5.35</v>
      </c>
      <c r="H464" s="3">
        <v>-3.58</v>
      </c>
      <c r="I464" s="3">
        <v>-1.92</v>
      </c>
      <c r="J464" s="3">
        <v>3.61</v>
      </c>
      <c r="K464" s="3">
        <v>3.31</v>
      </c>
      <c r="L464">
        <v>0.23</v>
      </c>
      <c r="M464">
        <v>0.31</v>
      </c>
    </row>
    <row r="465" spans="1:13" ht="12.75">
      <c r="A465" s="3" t="s">
        <v>9</v>
      </c>
      <c r="B465">
        <v>-11.05</v>
      </c>
      <c r="C465" s="3">
        <v>-1.41</v>
      </c>
      <c r="D465" s="3">
        <v>-4.19</v>
      </c>
      <c r="E465" s="3">
        <v>-3.32</v>
      </c>
      <c r="F465" s="3">
        <v>-2.45</v>
      </c>
      <c r="G465" s="3">
        <v>-3.04</v>
      </c>
      <c r="H465" s="3">
        <v>-1.07</v>
      </c>
      <c r="I465" s="3">
        <v>1.05</v>
      </c>
      <c r="J465" s="3">
        <v>6.8</v>
      </c>
      <c r="K465" s="3">
        <v>8.59</v>
      </c>
      <c r="L465">
        <v>3.57</v>
      </c>
      <c r="M465">
        <v>4.07</v>
      </c>
    </row>
    <row r="466" spans="1:13" ht="12.75">
      <c r="A466" s="3" t="s">
        <v>10</v>
      </c>
      <c r="B466">
        <v>4.34</v>
      </c>
      <c r="C466" s="3">
        <v>35.02</v>
      </c>
      <c r="D466" s="3">
        <v>17.33</v>
      </c>
      <c r="E466" s="3">
        <v>21.55</v>
      </c>
      <c r="F466" s="3">
        <v>19.04</v>
      </c>
      <c r="G466" s="3">
        <v>22.58</v>
      </c>
      <c r="H466" s="3">
        <v>30.48</v>
      </c>
      <c r="I466" s="3">
        <v>39.13</v>
      </c>
      <c r="J466" s="3">
        <v>69.66</v>
      </c>
      <c r="K466" s="3">
        <v>68.2</v>
      </c>
      <c r="L466">
        <v>51.35</v>
      </c>
      <c r="M466">
        <v>51.79</v>
      </c>
    </row>
    <row r="467" spans="1:13" ht="12.75">
      <c r="A467" s="3" t="s">
        <v>11</v>
      </c>
      <c r="B467">
        <v>2009.51</v>
      </c>
      <c r="C467" s="3">
        <v>-771.39</v>
      </c>
      <c r="D467" s="3">
        <v>189.04</v>
      </c>
      <c r="E467" s="3">
        <v>218.56</v>
      </c>
      <c r="F467" s="3">
        <v>186.55</v>
      </c>
      <c r="G467" s="3">
        <v>186.65</v>
      </c>
      <c r="H467" s="3">
        <v>152.39</v>
      </c>
      <c r="I467" s="3">
        <v>100.78</v>
      </c>
      <c r="J467" s="3">
        <v>45.03</v>
      </c>
      <c r="K467" s="3">
        <v>40.32</v>
      </c>
      <c r="L467">
        <v>60.99</v>
      </c>
      <c r="M467">
        <v>48.89</v>
      </c>
    </row>
    <row r="468" spans="1:13" ht="12.75">
      <c r="A468" s="3" t="s">
        <v>12</v>
      </c>
      <c r="B468" t="s">
        <v>16</v>
      </c>
      <c r="C468" s="3" t="s">
        <v>16</v>
      </c>
      <c r="D468" s="3">
        <v>2.47</v>
      </c>
      <c r="E468" s="3">
        <v>3.02</v>
      </c>
      <c r="F468" s="3">
        <v>2.37</v>
      </c>
      <c r="G468" s="3">
        <v>2.52</v>
      </c>
      <c r="H468" s="3">
        <v>2.2</v>
      </c>
      <c r="I468" s="3">
        <v>1.42</v>
      </c>
      <c r="J468" s="3">
        <v>0.66</v>
      </c>
      <c r="K468" s="3">
        <v>0.51</v>
      </c>
      <c r="L468">
        <v>0.95</v>
      </c>
      <c r="M468">
        <v>0.8</v>
      </c>
    </row>
    <row r="469" spans="1:13" ht="12.75">
      <c r="A469" s="3" t="s">
        <v>13</v>
      </c>
      <c r="B469" t="s">
        <v>16</v>
      </c>
      <c r="C469" s="3" t="s">
        <v>16</v>
      </c>
      <c r="D469" s="3">
        <v>1.86</v>
      </c>
      <c r="E469" s="3">
        <v>2.07</v>
      </c>
      <c r="F469" s="3">
        <v>2.68</v>
      </c>
      <c r="G469" s="3">
        <v>2.58</v>
      </c>
      <c r="H469" s="3">
        <v>2.21</v>
      </c>
      <c r="I469" s="3">
        <v>1.5</v>
      </c>
      <c r="J469" s="3">
        <v>0.79</v>
      </c>
      <c r="K469" s="3">
        <v>0.35</v>
      </c>
      <c r="L469">
        <v>1.23</v>
      </c>
      <c r="M469">
        <v>0.86</v>
      </c>
    </row>
    <row r="470" spans="1:13" ht="12.75">
      <c r="A470" s="3" t="s">
        <v>14</v>
      </c>
      <c r="B470" t="s">
        <v>16</v>
      </c>
      <c r="C470" s="3" t="s">
        <v>16</v>
      </c>
      <c r="D470" s="3">
        <v>0.98</v>
      </c>
      <c r="E470" s="3">
        <v>0.97</v>
      </c>
      <c r="F470" s="3">
        <v>1</v>
      </c>
      <c r="G470" s="3">
        <v>1</v>
      </c>
      <c r="H470" s="3">
        <v>1</v>
      </c>
      <c r="I470" s="3">
        <v>1</v>
      </c>
      <c r="J470" s="3">
        <v>1</v>
      </c>
      <c r="K470" s="3">
        <v>0.99</v>
      </c>
      <c r="L470">
        <v>0.99</v>
      </c>
      <c r="M470">
        <v>0.99</v>
      </c>
    </row>
    <row r="471" spans="1:13" ht="12.75">
      <c r="A471" s="3" t="s">
        <v>15</v>
      </c>
      <c r="B471" t="s">
        <v>16</v>
      </c>
      <c r="C471" s="3" t="s">
        <v>16</v>
      </c>
      <c r="D471" s="3">
        <v>1.81</v>
      </c>
      <c r="E471" s="3">
        <v>1.88</v>
      </c>
      <c r="F471" s="3">
        <v>2.44</v>
      </c>
      <c r="G471" s="3">
        <v>2.56</v>
      </c>
      <c r="H471" s="3">
        <v>2.17</v>
      </c>
      <c r="I471" s="3">
        <v>1.53</v>
      </c>
      <c r="J471" s="3">
        <v>0.86</v>
      </c>
      <c r="K471" s="3">
        <v>0.33</v>
      </c>
      <c r="L471">
        <v>1.11</v>
      </c>
      <c r="M471">
        <v>0.79</v>
      </c>
    </row>
    <row r="472" spans="1:13" ht="12.75">
      <c r="A472" s="3" t="s">
        <v>17</v>
      </c>
      <c r="B472" t="s">
        <v>16</v>
      </c>
      <c r="C472" s="3" t="s">
        <v>16</v>
      </c>
      <c r="D472" s="3">
        <v>0.96</v>
      </c>
      <c r="E472" s="3">
        <v>0.95</v>
      </c>
      <c r="F472" s="3">
        <v>0.99</v>
      </c>
      <c r="G472" s="3">
        <v>1</v>
      </c>
      <c r="H472" s="3">
        <v>1</v>
      </c>
      <c r="I472" s="3">
        <v>1</v>
      </c>
      <c r="J472" s="3">
        <v>1</v>
      </c>
      <c r="K472" s="3">
        <v>1</v>
      </c>
      <c r="L472">
        <v>0.96</v>
      </c>
      <c r="M472">
        <v>0.98</v>
      </c>
    </row>
    <row r="473" spans="1:13" ht="12.75">
      <c r="A473" s="3" t="s">
        <v>18</v>
      </c>
      <c r="B473" t="s">
        <v>16</v>
      </c>
      <c r="C473" s="3">
        <v>0.15</v>
      </c>
      <c r="D473" s="3">
        <v>2.22</v>
      </c>
      <c r="E473" s="3">
        <v>2.57</v>
      </c>
      <c r="F473" s="3">
        <v>2.5</v>
      </c>
      <c r="G473" s="3">
        <v>2.78</v>
      </c>
      <c r="H473" s="3">
        <v>2.26</v>
      </c>
      <c r="I473" s="3">
        <v>1.45</v>
      </c>
      <c r="J473" s="3">
        <v>0.73</v>
      </c>
      <c r="K473" s="3">
        <v>0.4</v>
      </c>
      <c r="L473">
        <v>1.22</v>
      </c>
      <c r="M473">
        <v>0.67</v>
      </c>
    </row>
    <row r="474" spans="1:13" ht="12.75">
      <c r="A474" s="3" t="s">
        <v>19</v>
      </c>
      <c r="B474" t="s">
        <v>16</v>
      </c>
      <c r="C474" s="3">
        <v>0.9</v>
      </c>
      <c r="D474" s="3">
        <v>0.97</v>
      </c>
      <c r="E474" s="3">
        <v>1</v>
      </c>
      <c r="F474" s="3">
        <v>1</v>
      </c>
      <c r="G474" s="3">
        <v>1</v>
      </c>
      <c r="H474" s="3">
        <v>1</v>
      </c>
      <c r="I474" s="3">
        <v>1</v>
      </c>
      <c r="J474" s="3">
        <v>1</v>
      </c>
      <c r="K474" s="3">
        <v>1</v>
      </c>
      <c r="L474">
        <v>0.99</v>
      </c>
      <c r="M474">
        <v>1</v>
      </c>
    </row>
    <row r="475" spans="1:13" ht="12.75">
      <c r="A475" s="3" t="s">
        <v>20</v>
      </c>
      <c r="B475">
        <v>-0.49</v>
      </c>
      <c r="C475" s="3">
        <v>0.09</v>
      </c>
      <c r="D475" s="3">
        <v>0.22</v>
      </c>
      <c r="E475" s="3">
        <v>0.21</v>
      </c>
      <c r="F475" s="3">
        <v>0.18</v>
      </c>
      <c r="G475" s="3">
        <v>0.31</v>
      </c>
      <c r="H475" s="3">
        <v>0.33</v>
      </c>
      <c r="I475" s="3">
        <v>0.51</v>
      </c>
      <c r="J475" s="3">
        <v>0.54</v>
      </c>
      <c r="K475" s="3">
        <v>0.61</v>
      </c>
      <c r="L475">
        <v>0.56</v>
      </c>
      <c r="M475">
        <v>0.6</v>
      </c>
    </row>
    <row r="476" spans="1:13" ht="12.75">
      <c r="A476" s="3" t="s">
        <v>21</v>
      </c>
      <c r="B476">
        <v>-0.55</v>
      </c>
      <c r="C476" s="3">
        <v>0.1</v>
      </c>
      <c r="D476" s="3">
        <v>0.31</v>
      </c>
      <c r="E476" s="3">
        <v>0.27</v>
      </c>
      <c r="F476" s="3">
        <v>0.24</v>
      </c>
      <c r="G476" s="3">
        <v>0.45</v>
      </c>
      <c r="H476" s="3">
        <v>0.47</v>
      </c>
      <c r="I476" s="3">
        <v>0.78</v>
      </c>
      <c r="J476" s="3">
        <v>0.99</v>
      </c>
      <c r="K476" s="3">
        <v>1.05</v>
      </c>
      <c r="L476">
        <v>0.91</v>
      </c>
      <c r="M476">
        <v>0.95</v>
      </c>
    </row>
    <row r="477" spans="1:13" ht="12.75">
      <c r="A477" s="3" t="s">
        <v>22</v>
      </c>
      <c r="B477">
        <v>0.29</v>
      </c>
      <c r="C477" s="3">
        <v>0.13</v>
      </c>
      <c r="D477" s="3">
        <v>0.22</v>
      </c>
      <c r="E477" s="3">
        <v>0.25</v>
      </c>
      <c r="F477" s="3">
        <v>0.21</v>
      </c>
      <c r="G477" s="3">
        <v>0.29</v>
      </c>
      <c r="H477" s="3">
        <v>0.32</v>
      </c>
      <c r="I477" s="3">
        <v>0.38</v>
      </c>
      <c r="J477" s="3">
        <v>0.42</v>
      </c>
      <c r="K477" s="3">
        <v>0.44</v>
      </c>
      <c r="L477">
        <v>0.41</v>
      </c>
      <c r="M477">
        <v>0.41</v>
      </c>
    </row>
    <row r="478" spans="1:11" ht="12.75">
      <c r="A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>
      <c r="A479" s="3" t="s">
        <v>23</v>
      </c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>
      <c r="A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>
      <c r="A481" s="3" t="s">
        <v>60</v>
      </c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>
      <c r="A482" s="3" t="s">
        <v>0</v>
      </c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>
      <c r="A483" s="3" t="s">
        <v>1</v>
      </c>
      <c r="C483" s="3"/>
      <c r="D483" s="3"/>
      <c r="E483" s="3"/>
      <c r="F483" s="3"/>
      <c r="G483" s="3"/>
      <c r="H483" s="3"/>
      <c r="I483" s="3"/>
      <c r="J483" s="3"/>
      <c r="K483" s="3"/>
    </row>
    <row r="484" spans="1:13" ht="12.75">
      <c r="A484" s="3" t="s">
        <v>2</v>
      </c>
      <c r="B484">
        <v>31.5</v>
      </c>
      <c r="C484" s="3">
        <v>63</v>
      </c>
      <c r="D484" s="3">
        <v>125</v>
      </c>
      <c r="E484" s="3">
        <v>250</v>
      </c>
      <c r="F484" s="3">
        <v>500</v>
      </c>
      <c r="G484" s="3">
        <v>1000</v>
      </c>
      <c r="H484" s="3">
        <v>2000</v>
      </c>
      <c r="I484" s="3">
        <v>4000</v>
      </c>
      <c r="J484" s="3">
        <v>8000</v>
      </c>
      <c r="K484" s="3">
        <v>16000</v>
      </c>
      <c r="L484" t="s">
        <v>3</v>
      </c>
      <c r="M484" t="s">
        <v>4</v>
      </c>
    </row>
    <row r="485" spans="1:13" ht="12.75">
      <c r="A485" s="3" t="s">
        <v>5</v>
      </c>
      <c r="B485">
        <v>-36.25</v>
      </c>
      <c r="C485" s="3">
        <v>-76.81</v>
      </c>
      <c r="D485" s="3">
        <v>-30.58</v>
      </c>
      <c r="E485" s="3">
        <v>-22.17</v>
      </c>
      <c r="F485" s="3">
        <v>-16.22</v>
      </c>
      <c r="G485" s="3">
        <v>-10.81</v>
      </c>
      <c r="H485" s="3">
        <v>-0.79</v>
      </c>
      <c r="I485" s="3">
        <v>2.24</v>
      </c>
      <c r="J485" s="3">
        <v>1.24</v>
      </c>
      <c r="K485" s="3">
        <v>20.16</v>
      </c>
      <c r="L485">
        <v>14.98</v>
      </c>
      <c r="M485">
        <v>18.46</v>
      </c>
    </row>
    <row r="486" spans="1:13" ht="12.75">
      <c r="A486" s="3" t="s">
        <v>6</v>
      </c>
      <c r="B486">
        <v>-31.35</v>
      </c>
      <c r="C486" s="3">
        <v>-30.38</v>
      </c>
      <c r="D486" s="3">
        <v>-39.38</v>
      </c>
      <c r="E486" s="3">
        <v>-39.75</v>
      </c>
      <c r="F486" s="3">
        <v>-39.68</v>
      </c>
      <c r="G486" s="3">
        <v>-42.6</v>
      </c>
      <c r="H486" s="3">
        <v>-45.21</v>
      </c>
      <c r="I486" s="3">
        <v>-43.25</v>
      </c>
      <c r="J486" s="3">
        <v>-37.81</v>
      </c>
      <c r="K486" s="3">
        <v>-28.01</v>
      </c>
      <c r="L486">
        <v>-14.62</v>
      </c>
      <c r="M486">
        <v>-11.91</v>
      </c>
    </row>
    <row r="487" spans="1:13" ht="12.75">
      <c r="A487" s="3" t="s">
        <v>7</v>
      </c>
      <c r="B487">
        <v>-105.25</v>
      </c>
      <c r="C487" s="3">
        <v>-145.81</v>
      </c>
      <c r="D487" s="3">
        <v>-99.58</v>
      </c>
      <c r="E487" s="3">
        <v>-91.17</v>
      </c>
      <c r="F487" s="3">
        <v>-85.22</v>
      </c>
      <c r="G487" s="3">
        <v>-79.81</v>
      </c>
      <c r="H487" s="3">
        <v>-69.79</v>
      </c>
      <c r="I487" s="3">
        <v>-66.76</v>
      </c>
      <c r="J487" s="3">
        <v>-67.76</v>
      </c>
      <c r="K487" s="3">
        <v>-48.84</v>
      </c>
      <c r="L487">
        <v>-62.02</v>
      </c>
      <c r="M487">
        <v>-58.54</v>
      </c>
    </row>
    <row r="488" spans="1:13" ht="12.75">
      <c r="A488" s="3" t="s">
        <v>8</v>
      </c>
      <c r="B488">
        <v>-22.65</v>
      </c>
      <c r="C488" s="3" t="s">
        <v>55</v>
      </c>
      <c r="D488" s="3">
        <v>-6.71</v>
      </c>
      <c r="E488" s="3">
        <v>-5.55</v>
      </c>
      <c r="F488" s="3">
        <v>-4.8</v>
      </c>
      <c r="G488" s="3">
        <v>-5.71</v>
      </c>
      <c r="H488" s="3">
        <v>-3.57</v>
      </c>
      <c r="I488" s="3">
        <v>-1.69</v>
      </c>
      <c r="J488" s="3">
        <v>3.26</v>
      </c>
      <c r="K488" s="3">
        <v>6.28</v>
      </c>
      <c r="L488">
        <v>2.39</v>
      </c>
      <c r="M488">
        <v>1.98</v>
      </c>
    </row>
    <row r="489" spans="1:13" ht="12.75">
      <c r="A489" s="3" t="s">
        <v>9</v>
      </c>
      <c r="B489" t="s">
        <v>55</v>
      </c>
      <c r="C489" s="3" t="s">
        <v>55</v>
      </c>
      <c r="D489" s="3">
        <v>-4.73</v>
      </c>
      <c r="E489" s="3">
        <v>-2.38</v>
      </c>
      <c r="F489" s="3">
        <v>-2.1</v>
      </c>
      <c r="G489" s="3">
        <v>-2.69</v>
      </c>
      <c r="H489" s="3">
        <v>-1.16</v>
      </c>
      <c r="I489" s="3">
        <v>1.16</v>
      </c>
      <c r="J489" s="3">
        <v>6.8</v>
      </c>
      <c r="K489" s="3">
        <v>11.92</v>
      </c>
      <c r="L489">
        <v>5.7</v>
      </c>
      <c r="M489">
        <v>5.36</v>
      </c>
    </row>
    <row r="490" spans="1:13" ht="12.75">
      <c r="A490" s="3" t="s">
        <v>10</v>
      </c>
      <c r="B490">
        <v>0.54</v>
      </c>
      <c r="C490" s="3">
        <v>-10.95</v>
      </c>
      <c r="D490" s="3">
        <v>17.6</v>
      </c>
      <c r="E490" s="3">
        <v>21.8</v>
      </c>
      <c r="F490" s="3">
        <v>24.89</v>
      </c>
      <c r="G490" s="3">
        <v>21.16</v>
      </c>
      <c r="H490" s="3">
        <v>30.54</v>
      </c>
      <c r="I490" s="3">
        <v>40.37</v>
      </c>
      <c r="J490" s="3">
        <v>67.92</v>
      </c>
      <c r="K490" s="3">
        <v>80.93</v>
      </c>
      <c r="L490">
        <v>63.42</v>
      </c>
      <c r="M490">
        <v>61.19</v>
      </c>
    </row>
    <row r="491" spans="1:13" ht="12.75">
      <c r="A491" s="3" t="s">
        <v>11</v>
      </c>
      <c r="B491">
        <v>1606</v>
      </c>
      <c r="C491" s="3">
        <v>1635.01</v>
      </c>
      <c r="D491" s="3">
        <v>259.58</v>
      </c>
      <c r="E491" s="3">
        <v>213.94</v>
      </c>
      <c r="F491" s="3">
        <v>193.82</v>
      </c>
      <c r="G491" s="3">
        <v>191.56</v>
      </c>
      <c r="H491" s="3">
        <v>149.58</v>
      </c>
      <c r="I491" s="3">
        <v>98.58</v>
      </c>
      <c r="J491" s="3">
        <v>45.75</v>
      </c>
      <c r="K491" s="3">
        <v>30.61</v>
      </c>
      <c r="L491">
        <v>49.8</v>
      </c>
      <c r="M491">
        <v>48.53</v>
      </c>
    </row>
    <row r="492" spans="1:13" ht="12.75">
      <c r="A492" s="3" t="s">
        <v>12</v>
      </c>
      <c r="B492" t="s">
        <v>16</v>
      </c>
      <c r="C492" s="3" t="s">
        <v>16</v>
      </c>
      <c r="D492" s="3">
        <v>3.35</v>
      </c>
      <c r="E492" s="3">
        <v>3.29</v>
      </c>
      <c r="F492" s="3">
        <v>2.83</v>
      </c>
      <c r="G492" s="3">
        <v>2.64</v>
      </c>
      <c r="H492" s="3">
        <v>2.04</v>
      </c>
      <c r="I492" s="3">
        <v>1.37</v>
      </c>
      <c r="J492" s="3">
        <v>0.65</v>
      </c>
      <c r="K492" s="3">
        <v>0.38</v>
      </c>
      <c r="L492">
        <v>0.68</v>
      </c>
      <c r="M492">
        <v>0.68</v>
      </c>
    </row>
    <row r="493" spans="1:13" ht="12.75">
      <c r="A493" s="3" t="s">
        <v>13</v>
      </c>
      <c r="B493" t="s">
        <v>16</v>
      </c>
      <c r="C493" s="3" t="s">
        <v>16</v>
      </c>
      <c r="D493" s="3">
        <v>1.98</v>
      </c>
      <c r="E493" s="3">
        <v>2.36</v>
      </c>
      <c r="F493" s="3">
        <v>2.43</v>
      </c>
      <c r="G493" s="3">
        <v>2.57</v>
      </c>
      <c r="H493" s="3">
        <v>2.23</v>
      </c>
      <c r="I493" s="3">
        <v>1.51</v>
      </c>
      <c r="J493" s="3">
        <v>0.77</v>
      </c>
      <c r="K493" s="3">
        <v>0.3</v>
      </c>
      <c r="L493">
        <v>1.18</v>
      </c>
      <c r="M493">
        <v>0.64</v>
      </c>
    </row>
    <row r="494" spans="1:13" ht="12.75">
      <c r="A494" s="3" t="s">
        <v>14</v>
      </c>
      <c r="B494" t="s">
        <v>16</v>
      </c>
      <c r="C494" s="3" t="s">
        <v>16</v>
      </c>
      <c r="D494" s="3">
        <v>0.99</v>
      </c>
      <c r="E494" s="3">
        <v>0.96</v>
      </c>
      <c r="F494" s="3">
        <v>0.99</v>
      </c>
      <c r="G494" s="3">
        <v>1</v>
      </c>
      <c r="H494" s="3">
        <v>1</v>
      </c>
      <c r="I494" s="3">
        <v>1</v>
      </c>
      <c r="J494" s="3">
        <v>1</v>
      </c>
      <c r="K494" s="3">
        <v>0.99</v>
      </c>
      <c r="L494">
        <v>0.93</v>
      </c>
      <c r="M494">
        <v>0.9</v>
      </c>
    </row>
    <row r="495" spans="1:13" ht="12.75">
      <c r="A495" s="3" t="s">
        <v>15</v>
      </c>
      <c r="B495" t="s">
        <v>16</v>
      </c>
      <c r="C495" s="3" t="s">
        <v>16</v>
      </c>
      <c r="D495" s="3">
        <v>1.81</v>
      </c>
      <c r="E495" s="3">
        <v>1.97</v>
      </c>
      <c r="F495" s="3">
        <v>2.25</v>
      </c>
      <c r="G495" s="3">
        <v>2.59</v>
      </c>
      <c r="H495" s="3">
        <v>2.21</v>
      </c>
      <c r="I495" s="3">
        <v>1.54</v>
      </c>
      <c r="J495" s="3">
        <v>0.82</v>
      </c>
      <c r="K495" s="3">
        <v>0.3</v>
      </c>
      <c r="L495">
        <v>1.33</v>
      </c>
      <c r="M495">
        <v>0.99</v>
      </c>
    </row>
    <row r="496" spans="1:13" ht="12.75">
      <c r="A496" s="3" t="s">
        <v>17</v>
      </c>
      <c r="B496" t="s">
        <v>16</v>
      </c>
      <c r="C496" s="3" t="s">
        <v>16</v>
      </c>
      <c r="D496" s="3">
        <v>0.94</v>
      </c>
      <c r="E496" s="3">
        <v>0.93</v>
      </c>
      <c r="F496" s="3">
        <v>0.99</v>
      </c>
      <c r="G496" s="3">
        <v>1</v>
      </c>
      <c r="H496" s="3">
        <v>1</v>
      </c>
      <c r="I496" s="3">
        <v>1</v>
      </c>
      <c r="J496" s="3">
        <v>1</v>
      </c>
      <c r="K496" s="3">
        <v>1</v>
      </c>
      <c r="L496">
        <v>0.97</v>
      </c>
      <c r="M496">
        <v>0.92</v>
      </c>
    </row>
    <row r="497" spans="1:13" ht="12.75">
      <c r="A497" s="3" t="s">
        <v>18</v>
      </c>
      <c r="B497" t="s">
        <v>16</v>
      </c>
      <c r="C497" s="3" t="s">
        <v>16</v>
      </c>
      <c r="D497" s="3">
        <v>1.9</v>
      </c>
      <c r="E497" s="3">
        <v>2.86</v>
      </c>
      <c r="F497" s="3">
        <v>2.84</v>
      </c>
      <c r="G497" s="3">
        <v>2.53</v>
      </c>
      <c r="H497" s="3">
        <v>2.15</v>
      </c>
      <c r="I497" s="3">
        <v>1.42</v>
      </c>
      <c r="J497" s="3">
        <v>0.69</v>
      </c>
      <c r="K497" s="3">
        <v>0.37</v>
      </c>
      <c r="L497">
        <v>0.53</v>
      </c>
      <c r="M497">
        <v>0.47</v>
      </c>
    </row>
    <row r="498" spans="1:13" ht="12.75">
      <c r="A498" s="3" t="s">
        <v>19</v>
      </c>
      <c r="B498" t="s">
        <v>16</v>
      </c>
      <c r="C498" s="3" t="s">
        <v>16</v>
      </c>
      <c r="D498" s="3">
        <v>0.98</v>
      </c>
      <c r="E498" s="3">
        <v>0.99</v>
      </c>
      <c r="F498" s="3">
        <v>0.99</v>
      </c>
      <c r="G498" s="3">
        <v>1</v>
      </c>
      <c r="H498" s="3">
        <v>1</v>
      </c>
      <c r="I498" s="3">
        <v>1</v>
      </c>
      <c r="J498" s="3">
        <v>1</v>
      </c>
      <c r="K498" s="3">
        <v>1</v>
      </c>
      <c r="L498">
        <v>0.99</v>
      </c>
      <c r="M498">
        <v>0.96</v>
      </c>
    </row>
    <row r="499" spans="1:13" ht="12.75">
      <c r="A499" s="3" t="s">
        <v>20</v>
      </c>
      <c r="B499">
        <v>-588.74</v>
      </c>
      <c r="C499" s="3">
        <v>0.95</v>
      </c>
      <c r="D499" s="3">
        <v>0.13</v>
      </c>
      <c r="E499" s="3">
        <v>0.16</v>
      </c>
      <c r="F499" s="3">
        <v>0.21</v>
      </c>
      <c r="G499" s="3">
        <v>0.23</v>
      </c>
      <c r="H499" s="3">
        <v>0.23</v>
      </c>
      <c r="I499" s="3">
        <v>0.54</v>
      </c>
      <c r="J499" s="3">
        <v>0.55</v>
      </c>
      <c r="K499" s="3">
        <v>0.18</v>
      </c>
      <c r="L499">
        <v>0.17</v>
      </c>
      <c r="M499">
        <v>0.16</v>
      </c>
    </row>
    <row r="500" spans="1:13" ht="12.75">
      <c r="A500" s="3" t="s">
        <v>21</v>
      </c>
      <c r="B500">
        <v>-770.01</v>
      </c>
      <c r="C500" s="3">
        <v>5.65</v>
      </c>
      <c r="D500" s="3">
        <v>0.2</v>
      </c>
      <c r="E500" s="3">
        <v>0.26</v>
      </c>
      <c r="F500" s="3">
        <v>0.28</v>
      </c>
      <c r="G500" s="3">
        <v>0.28</v>
      </c>
      <c r="H500" s="3">
        <v>0.34</v>
      </c>
      <c r="I500" s="3">
        <v>0.79</v>
      </c>
      <c r="J500" s="3">
        <v>1.03</v>
      </c>
      <c r="K500" s="3">
        <v>0.32</v>
      </c>
      <c r="L500">
        <v>0.28</v>
      </c>
      <c r="M500">
        <v>0.26</v>
      </c>
    </row>
    <row r="501" spans="1:13" ht="12.75">
      <c r="A501" s="3" t="s">
        <v>22</v>
      </c>
      <c r="B501">
        <v>2.5</v>
      </c>
      <c r="C501" s="3">
        <v>0.26</v>
      </c>
      <c r="D501" s="3">
        <v>0.2</v>
      </c>
      <c r="E501" s="3">
        <v>0.24</v>
      </c>
      <c r="F501" s="3">
        <v>0.25</v>
      </c>
      <c r="G501" s="3">
        <v>0.24</v>
      </c>
      <c r="H501" s="3">
        <v>0.25</v>
      </c>
      <c r="I501" s="3">
        <v>0.36</v>
      </c>
      <c r="J501" s="3">
        <v>0.43</v>
      </c>
      <c r="K501" s="3">
        <v>0.25</v>
      </c>
      <c r="L501">
        <v>0.27</v>
      </c>
      <c r="M501">
        <v>0.25</v>
      </c>
    </row>
    <row r="502" spans="1:11" ht="12.75">
      <c r="A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>
      <c r="A503" s="3" t="s">
        <v>23</v>
      </c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>
      <c r="A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>
      <c r="A505" s="3" t="s">
        <v>61</v>
      </c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>
      <c r="A506" s="3" t="s">
        <v>0</v>
      </c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>
      <c r="A507" s="3" t="s">
        <v>1</v>
      </c>
      <c r="C507" s="3"/>
      <c r="D507" s="3"/>
      <c r="E507" s="3"/>
      <c r="F507" s="3"/>
      <c r="G507" s="3"/>
      <c r="H507" s="3"/>
      <c r="I507" s="3"/>
      <c r="J507" s="3"/>
      <c r="K507" s="3"/>
    </row>
    <row r="508" spans="1:13" ht="12.75">
      <c r="A508" s="3" t="s">
        <v>2</v>
      </c>
      <c r="B508">
        <v>31.5</v>
      </c>
      <c r="C508" s="3">
        <v>63</v>
      </c>
      <c r="D508" s="3">
        <v>125</v>
      </c>
      <c r="E508" s="3">
        <v>250</v>
      </c>
      <c r="F508" s="3">
        <v>500</v>
      </c>
      <c r="G508" s="3">
        <v>1000</v>
      </c>
      <c r="H508" s="3">
        <v>2000</v>
      </c>
      <c r="I508" s="3">
        <v>4000</v>
      </c>
      <c r="J508" s="3">
        <v>8000</v>
      </c>
      <c r="K508" s="3">
        <v>16000</v>
      </c>
      <c r="L508" t="s">
        <v>3</v>
      </c>
      <c r="M508" t="s">
        <v>4</v>
      </c>
    </row>
    <row r="509" spans="1:13" ht="12.75">
      <c r="A509" s="3" t="s">
        <v>5</v>
      </c>
      <c r="B509">
        <v>-42.86</v>
      </c>
      <c r="C509" s="3">
        <v>-76.81</v>
      </c>
      <c r="D509" s="3">
        <v>-32.91</v>
      </c>
      <c r="E509" s="3">
        <v>-23.23</v>
      </c>
      <c r="F509" s="3">
        <v>-17.27</v>
      </c>
      <c r="G509" s="3">
        <v>-11.21</v>
      </c>
      <c r="H509" s="3">
        <v>-1.83</v>
      </c>
      <c r="I509" s="3">
        <v>1.84</v>
      </c>
      <c r="J509" s="3">
        <v>0.88</v>
      </c>
      <c r="K509" s="3">
        <v>18.78</v>
      </c>
      <c r="L509">
        <v>13.41</v>
      </c>
      <c r="M509">
        <v>16.6</v>
      </c>
    </row>
    <row r="510" spans="1:13" ht="12.75">
      <c r="A510" s="3" t="s">
        <v>6</v>
      </c>
      <c r="B510">
        <v>-30.36</v>
      </c>
      <c r="C510" s="3">
        <v>-28.61</v>
      </c>
      <c r="D510" s="3">
        <v>-38.5</v>
      </c>
      <c r="E510" s="3">
        <v>-41</v>
      </c>
      <c r="F510" s="3">
        <v>-39.98</v>
      </c>
      <c r="G510" s="3">
        <v>-43.04</v>
      </c>
      <c r="H510" s="3">
        <v>-43.3</v>
      </c>
      <c r="I510" s="3">
        <v>-40.57</v>
      </c>
      <c r="J510" s="3">
        <v>-38.41</v>
      </c>
      <c r="K510" s="3">
        <v>-28.11</v>
      </c>
      <c r="L510">
        <v>-20.31</v>
      </c>
      <c r="M510">
        <v>-16.38</v>
      </c>
    </row>
    <row r="511" spans="1:13" ht="12.75">
      <c r="A511" s="3" t="s">
        <v>7</v>
      </c>
      <c r="B511">
        <v>-111.86</v>
      </c>
      <c r="C511" s="3">
        <v>-145.81</v>
      </c>
      <c r="D511" s="3">
        <v>-101.91</v>
      </c>
      <c r="E511" s="3">
        <v>-92.23</v>
      </c>
      <c r="F511" s="3">
        <v>-86.27</v>
      </c>
      <c r="G511" s="3">
        <v>-80.21</v>
      </c>
      <c r="H511" s="3">
        <v>-70.83</v>
      </c>
      <c r="I511" s="3">
        <v>-67.16</v>
      </c>
      <c r="J511" s="3">
        <v>-68.12</v>
      </c>
      <c r="K511" s="3">
        <v>-50.22</v>
      </c>
      <c r="L511">
        <v>-63.59</v>
      </c>
      <c r="M511">
        <v>-60.4</v>
      </c>
    </row>
    <row r="512" spans="1:13" ht="12.75">
      <c r="A512" s="3" t="s">
        <v>8</v>
      </c>
      <c r="B512" t="s">
        <v>55</v>
      </c>
      <c r="C512" s="3">
        <v>-11.31</v>
      </c>
      <c r="D512" s="3">
        <v>-6.09</v>
      </c>
      <c r="E512" s="3">
        <v>-6.42</v>
      </c>
      <c r="F512" s="3">
        <v>-7.97</v>
      </c>
      <c r="G512" s="3">
        <v>-6.13</v>
      </c>
      <c r="H512" s="3">
        <v>-4.17</v>
      </c>
      <c r="I512" s="3">
        <v>-1.91</v>
      </c>
      <c r="J512" s="3">
        <v>3.29</v>
      </c>
      <c r="K512" s="3">
        <v>6.1</v>
      </c>
      <c r="L512">
        <v>2.6</v>
      </c>
      <c r="M512">
        <v>2.42</v>
      </c>
    </row>
    <row r="513" spans="1:13" ht="12.75">
      <c r="A513" s="3" t="s">
        <v>9</v>
      </c>
      <c r="B513" t="s">
        <v>55</v>
      </c>
      <c r="C513" s="3">
        <v>-11.99</v>
      </c>
      <c r="D513" s="3">
        <v>-3.06</v>
      </c>
      <c r="E513" s="3">
        <v>-4.83</v>
      </c>
      <c r="F513" s="3">
        <v>-4.22</v>
      </c>
      <c r="G513" s="3">
        <v>-1.77</v>
      </c>
      <c r="H513" s="3">
        <v>-1.8</v>
      </c>
      <c r="I513" s="3">
        <v>1.4</v>
      </c>
      <c r="J513" s="3">
        <v>6.78</v>
      </c>
      <c r="K513" s="3">
        <v>11.42</v>
      </c>
      <c r="L513">
        <v>5.94</v>
      </c>
      <c r="M513">
        <v>5.91</v>
      </c>
    </row>
    <row r="514" spans="1:13" ht="12.75">
      <c r="A514" s="3" t="s">
        <v>10</v>
      </c>
      <c r="B514">
        <v>-30.27</v>
      </c>
      <c r="C514" s="3">
        <v>6.88</v>
      </c>
      <c r="D514" s="3">
        <v>19.74</v>
      </c>
      <c r="E514" s="3">
        <v>18.56</v>
      </c>
      <c r="F514" s="3">
        <v>13.77</v>
      </c>
      <c r="G514" s="3">
        <v>19.6</v>
      </c>
      <c r="H514" s="3">
        <v>27.7</v>
      </c>
      <c r="I514" s="3">
        <v>39.2</v>
      </c>
      <c r="J514" s="3">
        <v>68.11</v>
      </c>
      <c r="K514" s="3">
        <v>80.29</v>
      </c>
      <c r="L514">
        <v>64.54</v>
      </c>
      <c r="M514">
        <v>63.61</v>
      </c>
    </row>
    <row r="515" spans="1:13" ht="12.75">
      <c r="A515" s="3" t="s">
        <v>11</v>
      </c>
      <c r="B515">
        <v>6207.2</v>
      </c>
      <c r="C515" s="3">
        <v>1918.74</v>
      </c>
      <c r="D515" s="3">
        <v>49.3</v>
      </c>
      <c r="E515" s="3">
        <v>227.45</v>
      </c>
      <c r="F515" s="3">
        <v>214.71</v>
      </c>
      <c r="G515" s="3">
        <v>189.72</v>
      </c>
      <c r="H515" s="3">
        <v>158.79</v>
      </c>
      <c r="I515" s="3">
        <v>99.2</v>
      </c>
      <c r="J515" s="3">
        <v>45.47</v>
      </c>
      <c r="K515" s="3">
        <v>29.58</v>
      </c>
      <c r="L515">
        <v>50.1</v>
      </c>
      <c r="M515">
        <v>46.45</v>
      </c>
    </row>
    <row r="516" spans="1:13" ht="12.75">
      <c r="A516" s="3" t="s">
        <v>12</v>
      </c>
      <c r="B516" t="s">
        <v>16</v>
      </c>
      <c r="C516" s="3" t="s">
        <v>16</v>
      </c>
      <c r="D516" s="3">
        <v>1.82</v>
      </c>
      <c r="E516" s="3">
        <v>2.72</v>
      </c>
      <c r="F516" s="3">
        <v>2.64</v>
      </c>
      <c r="G516" s="3">
        <v>2.65</v>
      </c>
      <c r="H516" s="3">
        <v>2.24</v>
      </c>
      <c r="I516" s="3">
        <v>1.33</v>
      </c>
      <c r="J516" s="3">
        <v>0.66</v>
      </c>
      <c r="K516" s="3">
        <v>0.43</v>
      </c>
      <c r="L516">
        <v>0.68</v>
      </c>
      <c r="M516">
        <v>0.67</v>
      </c>
    </row>
    <row r="517" spans="1:13" ht="12.75">
      <c r="A517" s="3" t="s">
        <v>13</v>
      </c>
      <c r="B517" t="s">
        <v>16</v>
      </c>
      <c r="C517" s="3" t="s">
        <v>16</v>
      </c>
      <c r="D517" s="3">
        <v>0.99</v>
      </c>
      <c r="E517" s="3">
        <v>2.41</v>
      </c>
      <c r="F517" s="3">
        <v>2.43</v>
      </c>
      <c r="G517" s="3">
        <v>2.57</v>
      </c>
      <c r="H517" s="3">
        <v>2.17</v>
      </c>
      <c r="I517" s="3">
        <v>1.47</v>
      </c>
      <c r="J517" s="3">
        <v>0.78</v>
      </c>
      <c r="K517" s="3">
        <v>0.31</v>
      </c>
      <c r="L517">
        <v>1.43</v>
      </c>
      <c r="M517">
        <v>0.93</v>
      </c>
    </row>
    <row r="518" spans="1:13" ht="12.75">
      <c r="A518" s="3" t="s">
        <v>14</v>
      </c>
      <c r="B518" t="s">
        <v>16</v>
      </c>
      <c r="C518" s="3" t="s">
        <v>16</v>
      </c>
      <c r="D518" s="3">
        <v>0.97</v>
      </c>
      <c r="E518" s="3">
        <v>0.99</v>
      </c>
      <c r="F518" s="3">
        <v>1</v>
      </c>
      <c r="G518" s="3">
        <v>1</v>
      </c>
      <c r="H518" s="3">
        <v>1</v>
      </c>
      <c r="I518" s="3">
        <v>1</v>
      </c>
      <c r="J518" s="3">
        <v>1</v>
      </c>
      <c r="K518" s="3">
        <v>0.99</v>
      </c>
      <c r="L518">
        <v>0.95</v>
      </c>
      <c r="M518">
        <v>0.89</v>
      </c>
    </row>
    <row r="519" spans="1:13" ht="12.75">
      <c r="A519" s="3" t="s">
        <v>15</v>
      </c>
      <c r="B519" t="s">
        <v>16</v>
      </c>
      <c r="C519" s="3" t="s">
        <v>16</v>
      </c>
      <c r="D519" s="3">
        <v>0.89</v>
      </c>
      <c r="E519" s="3">
        <v>2.2</v>
      </c>
      <c r="F519" s="3">
        <v>2.27</v>
      </c>
      <c r="G519" s="3">
        <v>2.55</v>
      </c>
      <c r="H519" s="3">
        <v>2.22</v>
      </c>
      <c r="I519" s="3">
        <v>1.5</v>
      </c>
      <c r="J519" s="3">
        <v>0.84</v>
      </c>
      <c r="K519" s="3">
        <v>0.31</v>
      </c>
      <c r="L519">
        <v>1.62</v>
      </c>
      <c r="M519">
        <v>1.36</v>
      </c>
    </row>
    <row r="520" spans="1:13" ht="12.75">
      <c r="A520" s="3" t="s">
        <v>17</v>
      </c>
      <c r="B520" t="s">
        <v>16</v>
      </c>
      <c r="C520" s="3" t="s">
        <v>16</v>
      </c>
      <c r="D520" s="3">
        <v>0.89</v>
      </c>
      <c r="E520" s="3">
        <v>0.99</v>
      </c>
      <c r="F520" s="3">
        <v>0.99</v>
      </c>
      <c r="G520" s="3">
        <v>1</v>
      </c>
      <c r="H520" s="3">
        <v>1</v>
      </c>
      <c r="I520" s="3">
        <v>1</v>
      </c>
      <c r="J520" s="3">
        <v>1</v>
      </c>
      <c r="K520" s="3">
        <v>1</v>
      </c>
      <c r="L520">
        <v>0.98</v>
      </c>
      <c r="M520">
        <v>0.93</v>
      </c>
    </row>
    <row r="521" spans="1:13" ht="12.75">
      <c r="A521" s="3" t="s">
        <v>18</v>
      </c>
      <c r="B521" t="s">
        <v>16</v>
      </c>
      <c r="C521" s="3" t="s">
        <v>16</v>
      </c>
      <c r="D521" s="3">
        <v>1.12</v>
      </c>
      <c r="E521" s="3">
        <v>2.55</v>
      </c>
      <c r="F521" s="3">
        <v>2.56</v>
      </c>
      <c r="G521" s="3">
        <v>2.55</v>
      </c>
      <c r="H521" s="3">
        <v>2.18</v>
      </c>
      <c r="I521" s="3">
        <v>1.5</v>
      </c>
      <c r="J521" s="3">
        <v>0.7</v>
      </c>
      <c r="K521" s="3">
        <v>0.39</v>
      </c>
      <c r="L521">
        <v>0.67</v>
      </c>
      <c r="M521">
        <v>0.43</v>
      </c>
    </row>
    <row r="522" spans="1:13" ht="12.75">
      <c r="A522" s="3" t="s">
        <v>19</v>
      </c>
      <c r="B522" t="s">
        <v>16</v>
      </c>
      <c r="C522" s="3" t="s">
        <v>16</v>
      </c>
      <c r="D522" s="3">
        <v>0.99</v>
      </c>
      <c r="E522" s="3">
        <v>0.99</v>
      </c>
      <c r="F522" s="3">
        <v>1</v>
      </c>
      <c r="G522" s="3">
        <v>1</v>
      </c>
      <c r="H522" s="3">
        <v>1</v>
      </c>
      <c r="I522" s="3">
        <v>1</v>
      </c>
      <c r="J522" s="3">
        <v>1</v>
      </c>
      <c r="K522" s="3">
        <v>0.99</v>
      </c>
      <c r="L522">
        <v>0.98</v>
      </c>
      <c r="M522">
        <v>0.99</v>
      </c>
    </row>
    <row r="523" spans="1:13" ht="12.75">
      <c r="A523" s="3" t="s">
        <v>20</v>
      </c>
      <c r="B523">
        <v>10.79</v>
      </c>
      <c r="C523" s="3">
        <v>0.09</v>
      </c>
      <c r="D523" s="3">
        <v>0.14</v>
      </c>
      <c r="E523" s="3">
        <v>0.15</v>
      </c>
      <c r="F523" s="3">
        <v>0.28</v>
      </c>
      <c r="G523" s="3">
        <v>0.18</v>
      </c>
      <c r="H523" s="3">
        <v>0.33</v>
      </c>
      <c r="I523" s="3">
        <v>0.42</v>
      </c>
      <c r="J523" s="3">
        <v>0.54</v>
      </c>
      <c r="K523" s="3">
        <v>0.41</v>
      </c>
      <c r="L523">
        <v>0.46</v>
      </c>
      <c r="M523">
        <v>0.5</v>
      </c>
    </row>
    <row r="524" spans="1:13" ht="12.75">
      <c r="A524" s="3" t="s">
        <v>21</v>
      </c>
      <c r="B524">
        <v>17.45</v>
      </c>
      <c r="C524" s="3">
        <v>-0.32</v>
      </c>
      <c r="D524" s="3">
        <v>0.2</v>
      </c>
      <c r="E524" s="3">
        <v>0.24</v>
      </c>
      <c r="F524" s="3">
        <v>0.53</v>
      </c>
      <c r="G524" s="3">
        <v>0.28</v>
      </c>
      <c r="H524" s="3">
        <v>0.48</v>
      </c>
      <c r="I524" s="3">
        <v>0.67</v>
      </c>
      <c r="J524" s="3">
        <v>0.95</v>
      </c>
      <c r="K524" s="3">
        <v>0.85</v>
      </c>
      <c r="L524">
        <v>0.85</v>
      </c>
      <c r="M524">
        <v>0.88</v>
      </c>
    </row>
    <row r="525" spans="1:13" ht="12.75">
      <c r="A525" s="3" t="s">
        <v>22</v>
      </c>
      <c r="B525">
        <v>1.75</v>
      </c>
      <c r="C525" s="3">
        <v>0.29</v>
      </c>
      <c r="D525" s="3">
        <v>0.23</v>
      </c>
      <c r="E525" s="3">
        <v>0.24</v>
      </c>
      <c r="F525" s="3">
        <v>0.34</v>
      </c>
      <c r="G525" s="3">
        <v>0.23</v>
      </c>
      <c r="H525" s="3">
        <v>0.31</v>
      </c>
      <c r="I525" s="3">
        <v>0.36</v>
      </c>
      <c r="J525" s="3">
        <v>0.41</v>
      </c>
      <c r="K525" s="3">
        <v>0.46</v>
      </c>
      <c r="L525">
        <v>0.45</v>
      </c>
      <c r="M525">
        <v>0.47</v>
      </c>
    </row>
    <row r="526" spans="1:11" ht="12.75">
      <c r="A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>
      <c r="A527" s="3" t="s">
        <v>23</v>
      </c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>
      <c r="A528" s="3"/>
      <c r="C528" s="3"/>
      <c r="D528" s="3"/>
      <c r="E528" s="3"/>
      <c r="F528" s="3"/>
      <c r="G528" s="3"/>
      <c r="H528" s="3"/>
      <c r="I528" s="3"/>
      <c r="J528" s="3"/>
      <c r="K528" s="3"/>
    </row>
    <row r="529" ht="12.75">
      <c r="A529" s="3" t="s">
        <v>62</v>
      </c>
    </row>
    <row r="530" spans="1:11" ht="12.75">
      <c r="A530" s="3" t="s">
        <v>0</v>
      </c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>
      <c r="A531" s="3" t="s">
        <v>1</v>
      </c>
      <c r="C531" s="3"/>
      <c r="D531" s="3"/>
      <c r="E531" s="3"/>
      <c r="F531" s="3"/>
      <c r="G531" s="3"/>
      <c r="H531" s="3"/>
      <c r="I531" s="3"/>
      <c r="J531" s="3"/>
      <c r="K531" s="3"/>
    </row>
    <row r="532" spans="1:13" ht="12.75">
      <c r="A532" s="3" t="s">
        <v>2</v>
      </c>
      <c r="B532">
        <v>31.5</v>
      </c>
      <c r="C532" s="3">
        <v>63</v>
      </c>
      <c r="D532" s="3">
        <v>125</v>
      </c>
      <c r="E532" s="3">
        <v>250</v>
      </c>
      <c r="F532" s="3">
        <v>500</v>
      </c>
      <c r="G532" s="3">
        <v>1000</v>
      </c>
      <c r="H532" s="3">
        <v>2000</v>
      </c>
      <c r="I532" s="3">
        <v>4000</v>
      </c>
      <c r="J532" s="3">
        <v>8000</v>
      </c>
      <c r="K532" s="3">
        <v>16000</v>
      </c>
      <c r="L532" t="s">
        <v>3</v>
      </c>
      <c r="M532" t="s">
        <v>4</v>
      </c>
    </row>
    <row r="533" spans="1:13" ht="12.75">
      <c r="A533" s="3" t="s">
        <v>5</v>
      </c>
      <c r="B533">
        <v>-39.1</v>
      </c>
      <c r="C533" s="3">
        <v>-76.81</v>
      </c>
      <c r="D533" s="3">
        <v>-32.43</v>
      </c>
      <c r="E533" s="3">
        <v>-23.67</v>
      </c>
      <c r="F533" s="3">
        <v>-17.22</v>
      </c>
      <c r="G533" s="3">
        <v>-10.96</v>
      </c>
      <c r="H533" s="3">
        <v>-1</v>
      </c>
      <c r="I533" s="3">
        <v>1.67</v>
      </c>
      <c r="J533" s="3">
        <v>0.89</v>
      </c>
      <c r="K533" s="3">
        <v>20.41</v>
      </c>
      <c r="L533">
        <v>14.67</v>
      </c>
      <c r="M533">
        <v>17.94</v>
      </c>
    </row>
    <row r="534" spans="1:13" ht="12.75">
      <c r="A534" s="3" t="s">
        <v>6</v>
      </c>
      <c r="B534">
        <v>-30.2</v>
      </c>
      <c r="C534" s="3">
        <v>-29.06</v>
      </c>
      <c r="D534" s="3">
        <v>-39.69</v>
      </c>
      <c r="E534" s="3">
        <v>-39.47</v>
      </c>
      <c r="F534" s="3">
        <v>-40.87</v>
      </c>
      <c r="G534" s="3">
        <v>-42.51</v>
      </c>
      <c r="H534" s="3">
        <v>-46.18</v>
      </c>
      <c r="I534" s="3">
        <v>-42.39</v>
      </c>
      <c r="J534" s="3">
        <v>-38.11</v>
      </c>
      <c r="K534" s="3">
        <v>-26.59</v>
      </c>
      <c r="L534">
        <v>-11.21</v>
      </c>
      <c r="M534">
        <v>-8.49</v>
      </c>
    </row>
    <row r="535" spans="1:13" ht="12.75">
      <c r="A535" s="3" t="s">
        <v>7</v>
      </c>
      <c r="B535">
        <v>-108.1</v>
      </c>
      <c r="C535" s="3">
        <v>-145.81</v>
      </c>
      <c r="D535" s="3">
        <v>-101.43</v>
      </c>
      <c r="E535" s="3">
        <v>-92.67</v>
      </c>
      <c r="F535" s="3">
        <v>-86.22</v>
      </c>
      <c r="G535" s="3">
        <v>-79.96</v>
      </c>
      <c r="H535" s="3">
        <v>-70</v>
      </c>
      <c r="I535" s="3">
        <v>-67.33</v>
      </c>
      <c r="J535" s="3">
        <v>-68.11</v>
      </c>
      <c r="K535" s="3">
        <v>-48.59</v>
      </c>
      <c r="L535">
        <v>-62.33</v>
      </c>
      <c r="M535">
        <v>-59.06</v>
      </c>
    </row>
    <row r="536" spans="1:13" ht="12.75">
      <c r="A536" s="3" t="s">
        <v>8</v>
      </c>
      <c r="B536" t="s">
        <v>55</v>
      </c>
      <c r="C536" s="3" t="s">
        <v>55</v>
      </c>
      <c r="D536" s="3">
        <v>-0.69</v>
      </c>
      <c r="E536" s="3">
        <v>-4.95</v>
      </c>
      <c r="F536" s="3">
        <v>-5.52</v>
      </c>
      <c r="G536" s="3">
        <v>-6.37</v>
      </c>
      <c r="H536" s="3">
        <v>-3.98</v>
      </c>
      <c r="I536" s="3">
        <v>-2.25</v>
      </c>
      <c r="J536" s="3">
        <v>2.85</v>
      </c>
      <c r="K536" s="3">
        <v>7.99</v>
      </c>
      <c r="L536">
        <v>4.15</v>
      </c>
      <c r="M536">
        <v>4.09</v>
      </c>
    </row>
    <row r="537" spans="1:13" ht="12.75">
      <c r="A537" s="3" t="s">
        <v>9</v>
      </c>
      <c r="B537" t="s">
        <v>55</v>
      </c>
      <c r="C537" s="3">
        <v>-22.63</v>
      </c>
      <c r="D537" s="3">
        <v>0.73</v>
      </c>
      <c r="E537" s="3">
        <v>-2.84</v>
      </c>
      <c r="F537" s="3">
        <v>-3.06</v>
      </c>
      <c r="G537" s="3">
        <v>-3.32</v>
      </c>
      <c r="H537" s="3">
        <v>-1.57</v>
      </c>
      <c r="I537" s="3">
        <v>0.37</v>
      </c>
      <c r="J537" s="3">
        <v>6.56</v>
      </c>
      <c r="K537" s="3">
        <v>12.82</v>
      </c>
      <c r="L537">
        <v>7.09</v>
      </c>
      <c r="M537">
        <v>7.19</v>
      </c>
    </row>
    <row r="538" spans="1:13" ht="12.75">
      <c r="A538" s="3" t="s">
        <v>10</v>
      </c>
      <c r="B538">
        <v>-17.09</v>
      </c>
      <c r="C538" s="3">
        <v>-1.57</v>
      </c>
      <c r="D538" s="3">
        <v>46.04</v>
      </c>
      <c r="E538" s="3">
        <v>24.24</v>
      </c>
      <c r="F538" s="3">
        <v>21.91</v>
      </c>
      <c r="G538" s="3">
        <v>18.75</v>
      </c>
      <c r="H538" s="3">
        <v>28.59</v>
      </c>
      <c r="I538" s="3">
        <v>37.32</v>
      </c>
      <c r="J538" s="3">
        <v>65.82</v>
      </c>
      <c r="K538" s="3">
        <v>86.28</v>
      </c>
      <c r="L538">
        <v>72.21</v>
      </c>
      <c r="M538">
        <v>71.92</v>
      </c>
    </row>
    <row r="539" spans="1:13" ht="12.75">
      <c r="A539" s="3" t="s">
        <v>11</v>
      </c>
      <c r="B539">
        <v>-189.9</v>
      </c>
      <c r="C539" s="3">
        <v>2384.86</v>
      </c>
      <c r="D539" s="3">
        <v>78.6</v>
      </c>
      <c r="E539" s="3">
        <v>193.94</v>
      </c>
      <c r="F539" s="3">
        <v>205.96</v>
      </c>
      <c r="G539" s="3">
        <v>188.92</v>
      </c>
      <c r="H539" s="3">
        <v>152.9</v>
      </c>
      <c r="I539" s="3">
        <v>107.13</v>
      </c>
      <c r="J539" s="3">
        <v>46.83</v>
      </c>
      <c r="K539" s="3">
        <v>24.34</v>
      </c>
      <c r="L539">
        <v>39.06</v>
      </c>
      <c r="M539">
        <v>35.99</v>
      </c>
    </row>
    <row r="540" spans="1:13" ht="12.75">
      <c r="A540" s="3" t="s">
        <v>12</v>
      </c>
      <c r="B540">
        <v>1.76</v>
      </c>
      <c r="C540" s="3" t="s">
        <v>16</v>
      </c>
      <c r="D540" s="3">
        <v>1.98</v>
      </c>
      <c r="E540" s="3">
        <v>3.1</v>
      </c>
      <c r="F540" s="3">
        <v>2.79</v>
      </c>
      <c r="G540" s="3">
        <v>2.48</v>
      </c>
      <c r="H540" s="3">
        <v>2.09</v>
      </c>
      <c r="I540" s="3">
        <v>1.47</v>
      </c>
      <c r="J540" s="3">
        <v>0.66</v>
      </c>
      <c r="K540" s="3">
        <v>0.37</v>
      </c>
      <c r="L540">
        <v>0.64</v>
      </c>
      <c r="M540">
        <v>0.63</v>
      </c>
    </row>
    <row r="541" spans="1:13" ht="12.75">
      <c r="A541" s="3" t="s">
        <v>13</v>
      </c>
      <c r="B541" t="s">
        <v>16</v>
      </c>
      <c r="C541" s="3" t="s">
        <v>16</v>
      </c>
      <c r="D541" s="3">
        <v>2.16</v>
      </c>
      <c r="E541" s="3">
        <v>2.11</v>
      </c>
      <c r="F541" s="3">
        <v>2.54</v>
      </c>
      <c r="G541" s="3">
        <v>2.58</v>
      </c>
      <c r="H541" s="3">
        <v>2.16</v>
      </c>
      <c r="I541" s="3">
        <v>1.48</v>
      </c>
      <c r="J541" s="3">
        <v>0.78</v>
      </c>
      <c r="K541" s="3">
        <v>0.31</v>
      </c>
      <c r="L541">
        <v>1.1</v>
      </c>
      <c r="M541">
        <v>0.64</v>
      </c>
    </row>
    <row r="542" spans="1:13" ht="12.75">
      <c r="A542" s="3" t="s">
        <v>14</v>
      </c>
      <c r="B542" t="s">
        <v>16</v>
      </c>
      <c r="C542" s="3" t="s">
        <v>16</v>
      </c>
      <c r="D542" s="3">
        <v>0.97</v>
      </c>
      <c r="E542" s="3">
        <v>0.96</v>
      </c>
      <c r="F542" s="3">
        <v>1</v>
      </c>
      <c r="G542" s="3">
        <v>1</v>
      </c>
      <c r="H542" s="3">
        <v>1</v>
      </c>
      <c r="I542" s="3">
        <v>1</v>
      </c>
      <c r="J542" s="3">
        <v>1</v>
      </c>
      <c r="K542" s="3">
        <v>0.99</v>
      </c>
      <c r="L542">
        <v>0.96</v>
      </c>
      <c r="M542">
        <v>0.95</v>
      </c>
    </row>
    <row r="543" spans="1:13" ht="12.75">
      <c r="A543" s="3" t="s">
        <v>15</v>
      </c>
      <c r="B543" t="s">
        <v>16</v>
      </c>
      <c r="C543" s="3" t="s">
        <v>16</v>
      </c>
      <c r="D543" s="3">
        <v>2.15</v>
      </c>
      <c r="E543" s="3">
        <v>1.8</v>
      </c>
      <c r="F543" s="3">
        <v>2.29</v>
      </c>
      <c r="G543" s="3">
        <v>2.6</v>
      </c>
      <c r="H543" s="3">
        <v>2.19</v>
      </c>
      <c r="I543" s="3">
        <v>1.51</v>
      </c>
      <c r="J543" s="3">
        <v>0.82</v>
      </c>
      <c r="K543" s="3">
        <v>0.31</v>
      </c>
      <c r="L543">
        <v>1.11</v>
      </c>
      <c r="M543">
        <v>0.75</v>
      </c>
    </row>
    <row r="544" spans="1:13" ht="12.75">
      <c r="A544" s="3" t="s">
        <v>17</v>
      </c>
      <c r="B544" t="s">
        <v>16</v>
      </c>
      <c r="C544" s="3" t="s">
        <v>16</v>
      </c>
      <c r="D544" s="3">
        <v>0.97</v>
      </c>
      <c r="E544" s="3">
        <v>0.91</v>
      </c>
      <c r="F544" s="3">
        <v>0.98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>
        <v>0.98</v>
      </c>
      <c r="M544">
        <v>0.97</v>
      </c>
    </row>
    <row r="545" spans="1:13" ht="12.75">
      <c r="A545" s="3" t="s">
        <v>18</v>
      </c>
      <c r="B545" t="s">
        <v>16</v>
      </c>
      <c r="C545" s="3" t="s">
        <v>16</v>
      </c>
      <c r="D545" s="3">
        <v>2.48</v>
      </c>
      <c r="E545" s="3">
        <v>2.81</v>
      </c>
      <c r="F545" s="3">
        <v>2.56</v>
      </c>
      <c r="G545" s="3">
        <v>2.53</v>
      </c>
      <c r="H545" s="3">
        <v>2.16</v>
      </c>
      <c r="I545" s="3">
        <v>1.37</v>
      </c>
      <c r="J545" s="3">
        <v>0.66</v>
      </c>
      <c r="K545" s="3">
        <v>0.39</v>
      </c>
      <c r="L545">
        <v>0.63</v>
      </c>
      <c r="M545">
        <v>0.44</v>
      </c>
    </row>
    <row r="546" spans="1:13" ht="12.75">
      <c r="A546" s="3" t="s">
        <v>19</v>
      </c>
      <c r="B546" t="s">
        <v>16</v>
      </c>
      <c r="C546" s="3" t="s">
        <v>16</v>
      </c>
      <c r="D546" s="3">
        <v>0.94</v>
      </c>
      <c r="E546" s="3">
        <v>0.96</v>
      </c>
      <c r="F546" s="3">
        <v>1</v>
      </c>
      <c r="G546" s="3">
        <v>1</v>
      </c>
      <c r="H546" s="3">
        <v>1</v>
      </c>
      <c r="I546" s="3">
        <v>1</v>
      </c>
      <c r="J546" s="3">
        <v>1</v>
      </c>
      <c r="K546" s="3">
        <v>0.99</v>
      </c>
      <c r="L546">
        <v>0.99</v>
      </c>
      <c r="M546">
        <v>0.97</v>
      </c>
    </row>
    <row r="547" spans="1:13" ht="12.75">
      <c r="A547" s="3" t="s">
        <v>20</v>
      </c>
      <c r="B547">
        <v>-68.54</v>
      </c>
      <c r="C547" s="3">
        <v>-0.86</v>
      </c>
      <c r="D547" s="3">
        <v>0.03</v>
      </c>
      <c r="E547" s="3">
        <v>0.28</v>
      </c>
      <c r="F547" s="3">
        <v>0.23</v>
      </c>
      <c r="G547" s="3">
        <v>0.2</v>
      </c>
      <c r="H547" s="3">
        <v>0.22</v>
      </c>
      <c r="I547" s="3">
        <v>0.59</v>
      </c>
      <c r="J547" s="3">
        <v>0.56</v>
      </c>
      <c r="K547" s="3">
        <v>0.29</v>
      </c>
      <c r="L547">
        <v>0.35</v>
      </c>
      <c r="M547">
        <v>0.36</v>
      </c>
    </row>
    <row r="548" spans="1:13" ht="12.75">
      <c r="A548" s="3" t="s">
        <v>21</v>
      </c>
      <c r="B548">
        <v>-85.86</v>
      </c>
      <c r="C548" s="3">
        <v>-1.42</v>
      </c>
      <c r="D548" s="3">
        <v>0.06</v>
      </c>
      <c r="E548" s="3">
        <v>0.41</v>
      </c>
      <c r="F548" s="3">
        <v>0.32</v>
      </c>
      <c r="G548" s="3">
        <v>0.32</v>
      </c>
      <c r="H548" s="3">
        <v>0.36</v>
      </c>
      <c r="I548" s="3">
        <v>0.98</v>
      </c>
      <c r="J548" s="3">
        <v>0.96</v>
      </c>
      <c r="K548" s="3">
        <v>0.7</v>
      </c>
      <c r="L548">
        <v>0.73</v>
      </c>
      <c r="M548">
        <v>0.74</v>
      </c>
    </row>
    <row r="549" spans="1:13" ht="12.75">
      <c r="A549" s="3" t="s">
        <v>22</v>
      </c>
      <c r="B549">
        <v>6.14</v>
      </c>
      <c r="C549" s="3">
        <v>0.23</v>
      </c>
      <c r="D549" s="3">
        <v>0.09</v>
      </c>
      <c r="E549" s="3">
        <v>0.26</v>
      </c>
      <c r="F549" s="3">
        <v>0.25</v>
      </c>
      <c r="G549" s="3">
        <v>0.25</v>
      </c>
      <c r="H549" s="3">
        <v>0.25</v>
      </c>
      <c r="I549" s="3">
        <v>0.44</v>
      </c>
      <c r="J549" s="3">
        <v>0.42</v>
      </c>
      <c r="K549" s="3">
        <v>0.35</v>
      </c>
      <c r="L549">
        <v>0.37</v>
      </c>
      <c r="M549">
        <v>0.37</v>
      </c>
    </row>
    <row r="550" spans="1:11" ht="12.75">
      <c r="A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.75">
      <c r="A551" s="3" t="s">
        <v>23</v>
      </c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.75">
      <c r="A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.75">
      <c r="A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2" ht="12.75">
      <c r="A554" s="3"/>
      <c r="C554" s="2">
        <v>125</v>
      </c>
      <c r="D554" s="2">
        <v>250</v>
      </c>
      <c r="E554" s="2">
        <v>500</v>
      </c>
      <c r="F554" s="2">
        <v>1000</v>
      </c>
      <c r="G554" s="2">
        <v>2000</v>
      </c>
      <c r="H554" s="2">
        <v>4000</v>
      </c>
      <c r="I554" s="2">
        <v>8000</v>
      </c>
      <c r="J554" s="2" t="s">
        <v>3</v>
      </c>
      <c r="K554" s="2" t="s">
        <v>4</v>
      </c>
      <c r="L554" s="1" t="s">
        <v>73</v>
      </c>
    </row>
    <row r="555" spans="1:12" ht="12.75">
      <c r="A555" s="3" t="s">
        <v>42</v>
      </c>
      <c r="B555" s="3" t="s">
        <v>5</v>
      </c>
      <c r="C555" s="8">
        <v>18.98</v>
      </c>
      <c r="D555" s="8">
        <v>22.91</v>
      </c>
      <c r="E555" s="8">
        <v>25.24</v>
      </c>
      <c r="F555" s="8">
        <v>25.91</v>
      </c>
      <c r="G555" s="8">
        <v>35.96</v>
      </c>
      <c r="H555" s="8">
        <v>37.19</v>
      </c>
      <c r="I555" s="8">
        <v>40.47</v>
      </c>
      <c r="J555" s="8">
        <v>46.27</v>
      </c>
      <c r="K555" s="8">
        <v>48.02</v>
      </c>
      <c r="L555" s="10">
        <f>(E555+F555+G555)/3</f>
        <v>29.036666666666665</v>
      </c>
    </row>
    <row r="556" spans="1:12" ht="12.75">
      <c r="A556" s="3" t="s">
        <v>43</v>
      </c>
      <c r="B556" s="3" t="s">
        <v>5</v>
      </c>
      <c r="C556" s="8">
        <v>19.48</v>
      </c>
      <c r="D556" s="8">
        <v>25.29</v>
      </c>
      <c r="E556" s="8">
        <v>26.12</v>
      </c>
      <c r="F556" s="8">
        <v>28.12</v>
      </c>
      <c r="G556" s="8">
        <v>37.68</v>
      </c>
      <c r="H556" s="8">
        <v>40.67</v>
      </c>
      <c r="I556" s="8">
        <v>41.86</v>
      </c>
      <c r="J556" s="8">
        <v>48.89</v>
      </c>
      <c r="K556" s="8">
        <v>50.84</v>
      </c>
      <c r="L556" s="10">
        <f aca="true" t="shared" si="0" ref="L556:L567">(E556+F556+G556)/3</f>
        <v>30.64</v>
      </c>
    </row>
    <row r="557" spans="1:12" ht="12.75">
      <c r="A557" s="3" t="s">
        <v>44</v>
      </c>
      <c r="B557" s="3" t="s">
        <v>5</v>
      </c>
      <c r="C557" s="8">
        <v>15.16</v>
      </c>
      <c r="D557" s="8">
        <v>20.05</v>
      </c>
      <c r="E557" s="8">
        <v>21.9</v>
      </c>
      <c r="F557" s="8">
        <v>24.27</v>
      </c>
      <c r="G557" s="8">
        <v>33.73</v>
      </c>
      <c r="H557" s="8">
        <v>39.73</v>
      </c>
      <c r="I557" s="8">
        <v>36.85</v>
      </c>
      <c r="J557" s="8">
        <v>44.42</v>
      </c>
      <c r="K557" s="8">
        <v>45.46</v>
      </c>
      <c r="L557" s="10">
        <f t="shared" si="0"/>
        <v>26.633333333333336</v>
      </c>
    </row>
    <row r="558" spans="1:12" ht="12.75">
      <c r="A558" s="3" t="s">
        <v>45</v>
      </c>
      <c r="B558" s="3" t="s">
        <v>5</v>
      </c>
      <c r="C558" s="8">
        <v>15.39</v>
      </c>
      <c r="D558" s="8">
        <v>18.62</v>
      </c>
      <c r="E558" s="8">
        <v>20.12</v>
      </c>
      <c r="F558" s="8">
        <v>23.67</v>
      </c>
      <c r="G558" s="8">
        <v>32</v>
      </c>
      <c r="H558" s="8">
        <v>37.6</v>
      </c>
      <c r="I558" s="8">
        <v>36.67</v>
      </c>
      <c r="J558" s="8">
        <v>43.54</v>
      </c>
      <c r="K558" s="8">
        <v>45.12</v>
      </c>
      <c r="L558" s="10">
        <f t="shared" si="0"/>
        <v>25.263333333333335</v>
      </c>
    </row>
    <row r="559" spans="1:12" ht="12.75">
      <c r="A559" s="3" t="s">
        <v>46</v>
      </c>
      <c r="B559" s="3" t="s">
        <v>5</v>
      </c>
      <c r="C559" s="8">
        <v>13.31</v>
      </c>
      <c r="D559" s="8">
        <v>18.63</v>
      </c>
      <c r="E559" s="8">
        <v>19.89</v>
      </c>
      <c r="F559" s="8">
        <v>22.65</v>
      </c>
      <c r="G559" s="8">
        <v>31.1</v>
      </c>
      <c r="H559" s="8">
        <v>36.89</v>
      </c>
      <c r="I559" s="8">
        <v>33.86</v>
      </c>
      <c r="J559" s="8">
        <v>41.61</v>
      </c>
      <c r="K559" s="8">
        <v>42.62</v>
      </c>
      <c r="L559" s="10">
        <f t="shared" si="0"/>
        <v>24.546666666666667</v>
      </c>
    </row>
    <row r="560" spans="1:12" ht="12.75">
      <c r="A560" s="3" t="s">
        <v>47</v>
      </c>
      <c r="B560" s="3" t="s">
        <v>5</v>
      </c>
      <c r="C560" s="8">
        <v>13.73</v>
      </c>
      <c r="D560" s="8">
        <v>17.39</v>
      </c>
      <c r="E560" s="8">
        <v>18.11</v>
      </c>
      <c r="F560" s="8">
        <v>21.3</v>
      </c>
      <c r="G560" s="8">
        <v>30.05</v>
      </c>
      <c r="H560" s="8">
        <v>33.88</v>
      </c>
      <c r="I560" s="8">
        <v>31.59</v>
      </c>
      <c r="J560" s="8">
        <v>39.19</v>
      </c>
      <c r="K560" s="8">
        <v>40.11</v>
      </c>
      <c r="L560" s="10">
        <f t="shared" si="0"/>
        <v>23.153333333333332</v>
      </c>
    </row>
    <row r="561" spans="1:12" ht="12.75">
      <c r="A561" s="3" t="s">
        <v>48</v>
      </c>
      <c r="B561" s="3" t="s">
        <v>5</v>
      </c>
      <c r="C561" s="8">
        <v>13.25</v>
      </c>
      <c r="D561" s="8">
        <v>15.99</v>
      </c>
      <c r="E561" s="8">
        <v>18.01</v>
      </c>
      <c r="F561" s="8">
        <v>19.73</v>
      </c>
      <c r="G561" s="8">
        <v>28.63</v>
      </c>
      <c r="H561" s="8">
        <v>31.37</v>
      </c>
      <c r="I561" s="8">
        <v>29.1</v>
      </c>
      <c r="J561" s="8">
        <v>36.64</v>
      </c>
      <c r="K561" s="8">
        <v>37.21</v>
      </c>
      <c r="L561" s="10">
        <f t="shared" si="0"/>
        <v>22.123333333333335</v>
      </c>
    </row>
    <row r="562" spans="1:12" ht="12.75">
      <c r="A562" s="3" t="s">
        <v>49</v>
      </c>
      <c r="B562" s="3" t="s">
        <v>5</v>
      </c>
      <c r="C562" s="8">
        <v>12.91</v>
      </c>
      <c r="D562" s="8">
        <v>14.88</v>
      </c>
      <c r="E562" s="8">
        <v>17.11</v>
      </c>
      <c r="F562" s="8">
        <v>19.18</v>
      </c>
      <c r="G562" s="8">
        <v>27.66</v>
      </c>
      <c r="H562" s="8">
        <v>30.73</v>
      </c>
      <c r="I562" s="8">
        <v>27.4</v>
      </c>
      <c r="J562" s="8">
        <v>35.4</v>
      </c>
      <c r="K562" s="8">
        <v>35.65</v>
      </c>
      <c r="L562" s="10">
        <f t="shared" si="0"/>
        <v>21.316666666666666</v>
      </c>
    </row>
    <row r="563" spans="1:12" ht="12.75">
      <c r="A563" s="3" t="s">
        <v>50</v>
      </c>
      <c r="B563" s="3" t="s">
        <v>5</v>
      </c>
      <c r="C563" s="8">
        <v>11.17</v>
      </c>
      <c r="D563" s="8">
        <v>15.95</v>
      </c>
      <c r="E563" s="8">
        <v>16.36</v>
      </c>
      <c r="F563" s="8">
        <v>18.89</v>
      </c>
      <c r="G563" s="8">
        <v>27.12</v>
      </c>
      <c r="H563" s="8">
        <v>30.49</v>
      </c>
      <c r="I563" s="8">
        <v>25.96</v>
      </c>
      <c r="J563" s="8">
        <v>34.62</v>
      </c>
      <c r="K563" s="8">
        <v>34.55</v>
      </c>
      <c r="L563" s="10">
        <f t="shared" si="0"/>
        <v>20.790000000000003</v>
      </c>
    </row>
    <row r="564" spans="1:12" ht="12.75">
      <c r="A564" s="3" t="s">
        <v>51</v>
      </c>
      <c r="B564" s="3" t="s">
        <v>5</v>
      </c>
      <c r="C564" s="8">
        <v>12.44</v>
      </c>
      <c r="D564" s="8">
        <v>15.47</v>
      </c>
      <c r="E564" s="8">
        <v>15.39</v>
      </c>
      <c r="F564" s="8">
        <v>18.07</v>
      </c>
      <c r="G564" s="8">
        <v>25.95</v>
      </c>
      <c r="H564" s="8">
        <v>29.73</v>
      </c>
      <c r="I564" s="8">
        <v>24.68</v>
      </c>
      <c r="J564" s="8">
        <v>33.69</v>
      </c>
      <c r="K564" s="8">
        <v>33.61</v>
      </c>
      <c r="L564" s="10">
        <f t="shared" si="0"/>
        <v>19.80333333333333</v>
      </c>
    </row>
    <row r="565" spans="1:12" ht="12.75">
      <c r="A565" s="3" t="s">
        <v>52</v>
      </c>
      <c r="B565" s="3" t="s">
        <v>5</v>
      </c>
      <c r="C565" s="8">
        <v>13.19</v>
      </c>
      <c r="D565" s="8">
        <v>15.28</v>
      </c>
      <c r="E565" s="8">
        <v>16.03</v>
      </c>
      <c r="F565" s="8">
        <v>17.8</v>
      </c>
      <c r="G565" s="8">
        <v>26.35</v>
      </c>
      <c r="H565" s="8">
        <v>29.1</v>
      </c>
      <c r="I565" s="8">
        <v>23.98</v>
      </c>
      <c r="J565" s="8">
        <v>33.28</v>
      </c>
      <c r="K565" s="8">
        <v>33.1</v>
      </c>
      <c r="L565" s="10">
        <f t="shared" si="0"/>
        <v>20.06</v>
      </c>
    </row>
    <row r="566" spans="1:12" ht="12.75">
      <c r="A566" s="3" t="s">
        <v>53</v>
      </c>
      <c r="B566" s="3" t="s">
        <v>5</v>
      </c>
      <c r="C566" s="8">
        <v>11.88</v>
      </c>
      <c r="D566" s="8">
        <v>14.72</v>
      </c>
      <c r="E566" s="8">
        <v>15.94</v>
      </c>
      <c r="F566" s="8">
        <v>18.12</v>
      </c>
      <c r="G566" s="8">
        <v>25.68</v>
      </c>
      <c r="H566" s="8">
        <v>28.09</v>
      </c>
      <c r="I566" s="8">
        <v>23.44</v>
      </c>
      <c r="J566" s="8">
        <v>32.36</v>
      </c>
      <c r="K566" s="8">
        <v>32.04</v>
      </c>
      <c r="L566" s="10">
        <f t="shared" si="0"/>
        <v>19.913333333333334</v>
      </c>
    </row>
    <row r="567" spans="1:12" ht="12.75">
      <c r="A567" s="3" t="s">
        <v>54</v>
      </c>
      <c r="B567" s="3" t="s">
        <v>5</v>
      </c>
      <c r="C567" s="8">
        <v>11.13</v>
      </c>
      <c r="D567" s="8">
        <v>15.33</v>
      </c>
      <c r="E567" s="8">
        <v>15.36</v>
      </c>
      <c r="F567" s="8">
        <v>17.97</v>
      </c>
      <c r="G567" s="8">
        <v>24.55</v>
      </c>
      <c r="H567" s="8">
        <v>26.99</v>
      </c>
      <c r="I567" s="8">
        <v>22.36</v>
      </c>
      <c r="J567" s="8">
        <v>31.3</v>
      </c>
      <c r="K567" s="8">
        <v>31.05</v>
      </c>
      <c r="L567" s="10">
        <f t="shared" si="0"/>
        <v>19.293333333333333</v>
      </c>
    </row>
    <row r="568" spans="1:12" ht="12.75">
      <c r="A568" s="3" t="s">
        <v>56</v>
      </c>
      <c r="B568" s="3" t="s">
        <v>5</v>
      </c>
      <c r="C568">
        <v>-32.58</v>
      </c>
      <c r="D568">
        <v>-22.98</v>
      </c>
      <c r="E568">
        <v>-16.92</v>
      </c>
      <c r="F568">
        <v>-11.58</v>
      </c>
      <c r="G568">
        <v>-1.96</v>
      </c>
      <c r="H568">
        <v>1.23</v>
      </c>
      <c r="I568">
        <v>0.11</v>
      </c>
      <c r="J568">
        <v>8.36</v>
      </c>
      <c r="K568">
        <v>10.13</v>
      </c>
      <c r="L568" s="10"/>
    </row>
    <row r="569" spans="1:12" ht="12.75">
      <c r="A569" s="3" t="s">
        <v>57</v>
      </c>
      <c r="B569" s="3" t="s">
        <v>5</v>
      </c>
      <c r="C569">
        <v>-31.47</v>
      </c>
      <c r="D569">
        <v>-22.47</v>
      </c>
      <c r="E569">
        <v>-16.96</v>
      </c>
      <c r="F569">
        <v>-11.79</v>
      </c>
      <c r="G569">
        <v>-2.01</v>
      </c>
      <c r="H569">
        <v>1.24</v>
      </c>
      <c r="I569">
        <v>-0.34</v>
      </c>
      <c r="J569">
        <v>7.13</v>
      </c>
      <c r="K569">
        <v>8.13</v>
      </c>
      <c r="L569" s="10"/>
    </row>
    <row r="570" spans="1:12" ht="12.75">
      <c r="A570" s="3" t="s">
        <v>63</v>
      </c>
      <c r="B570" s="3" t="s">
        <v>5</v>
      </c>
      <c r="C570">
        <v>-29.91</v>
      </c>
      <c r="D570">
        <v>-21.82</v>
      </c>
      <c r="E570">
        <v>-15.41</v>
      </c>
      <c r="F570">
        <v>-10.57</v>
      </c>
      <c r="G570">
        <v>-0.58</v>
      </c>
      <c r="H570">
        <v>3.17</v>
      </c>
      <c r="I570">
        <v>0.2</v>
      </c>
      <c r="J570">
        <v>7.63</v>
      </c>
      <c r="K570">
        <v>7.76</v>
      </c>
      <c r="L570" s="10"/>
    </row>
    <row r="571" spans="1:12" ht="12.75">
      <c r="A571" s="3" t="s">
        <v>64</v>
      </c>
      <c r="B571" s="3" t="s">
        <v>5</v>
      </c>
      <c r="C571">
        <v>-31.28</v>
      </c>
      <c r="D571">
        <v>-21.81</v>
      </c>
      <c r="E571">
        <v>-15.5</v>
      </c>
      <c r="F571">
        <v>-10.55</v>
      </c>
      <c r="G571">
        <v>-0.55</v>
      </c>
      <c r="H571">
        <v>3.17</v>
      </c>
      <c r="I571">
        <v>0.62</v>
      </c>
      <c r="J571">
        <v>7.64</v>
      </c>
      <c r="K571">
        <v>7.69</v>
      </c>
      <c r="L571" s="10"/>
    </row>
    <row r="572" spans="1:12" ht="12.75">
      <c r="A572" s="3" t="s">
        <v>65</v>
      </c>
      <c r="B572" s="3" t="s">
        <v>5</v>
      </c>
      <c r="C572">
        <v>-30.58</v>
      </c>
      <c r="D572">
        <v>-21.93</v>
      </c>
      <c r="E572">
        <v>-16.16</v>
      </c>
      <c r="F572">
        <v>-10.27</v>
      </c>
      <c r="G572">
        <v>-0.73</v>
      </c>
      <c r="H572">
        <v>2.42</v>
      </c>
      <c r="I572">
        <v>0.2</v>
      </c>
      <c r="J572">
        <v>7.31</v>
      </c>
      <c r="K572">
        <v>7.56</v>
      </c>
      <c r="L572" s="10"/>
    </row>
    <row r="573" spans="1:12" ht="12.75">
      <c r="A573" s="3" t="s">
        <v>58</v>
      </c>
      <c r="B573" s="3" t="s">
        <v>5</v>
      </c>
      <c r="C573">
        <v>-31.06</v>
      </c>
      <c r="D573">
        <v>-20.46</v>
      </c>
      <c r="E573">
        <v>-16.13</v>
      </c>
      <c r="F573">
        <v>-10.4</v>
      </c>
      <c r="G573">
        <v>-0.64</v>
      </c>
      <c r="H573">
        <v>2.24</v>
      </c>
      <c r="I573">
        <v>0.43</v>
      </c>
      <c r="J573">
        <v>8.14</v>
      </c>
      <c r="K573">
        <v>9.15</v>
      </c>
      <c r="L573" s="10"/>
    </row>
    <row r="574" spans="1:12" ht="12.75">
      <c r="A574" s="3" t="s">
        <v>59</v>
      </c>
      <c r="B574" s="3" t="s">
        <v>5</v>
      </c>
      <c r="C574">
        <v>-31.15</v>
      </c>
      <c r="D574">
        <v>-23.1</v>
      </c>
      <c r="E574">
        <v>-15.12</v>
      </c>
      <c r="F574">
        <v>-10.7</v>
      </c>
      <c r="G574">
        <v>-1.07</v>
      </c>
      <c r="H574">
        <v>2</v>
      </c>
      <c r="I574">
        <v>0.51</v>
      </c>
      <c r="J574">
        <v>9.4</v>
      </c>
      <c r="K574">
        <v>11.35</v>
      </c>
      <c r="L574" s="10"/>
    </row>
    <row r="575" spans="1:12" ht="12.75">
      <c r="A575" s="3" t="s">
        <v>60</v>
      </c>
      <c r="B575" s="3" t="s">
        <v>5</v>
      </c>
      <c r="C575">
        <v>-30.59</v>
      </c>
      <c r="D575">
        <v>-22.16</v>
      </c>
      <c r="E575">
        <v>-16.23</v>
      </c>
      <c r="F575">
        <v>-10.82</v>
      </c>
      <c r="G575">
        <v>-0.79</v>
      </c>
      <c r="H575">
        <v>2.24</v>
      </c>
      <c r="I575">
        <v>1.24</v>
      </c>
      <c r="J575">
        <v>14.99</v>
      </c>
      <c r="K575">
        <v>18.46</v>
      </c>
      <c r="L575" s="10"/>
    </row>
    <row r="576" spans="1:12" ht="12.75">
      <c r="A576" s="3" t="s">
        <v>61</v>
      </c>
      <c r="B576" s="3" t="s">
        <v>5</v>
      </c>
      <c r="C576">
        <v>-32.27</v>
      </c>
      <c r="D576">
        <v>-23.25</v>
      </c>
      <c r="E576">
        <v>-17.29</v>
      </c>
      <c r="F576">
        <v>-11.23</v>
      </c>
      <c r="G576">
        <v>-1.84</v>
      </c>
      <c r="H576">
        <v>1.84</v>
      </c>
      <c r="I576">
        <v>0.88</v>
      </c>
      <c r="J576">
        <v>13.41</v>
      </c>
      <c r="K576">
        <v>16.6</v>
      </c>
      <c r="L576" s="10"/>
    </row>
    <row r="577" spans="1:12" ht="12.75">
      <c r="A577" s="3" t="s">
        <v>62</v>
      </c>
      <c r="B577" s="3" t="s">
        <v>5</v>
      </c>
      <c r="C577">
        <v>-32.16</v>
      </c>
      <c r="D577">
        <v>-23.61</v>
      </c>
      <c r="E577">
        <v>-17.21</v>
      </c>
      <c r="F577">
        <v>-10.96</v>
      </c>
      <c r="G577">
        <v>-1</v>
      </c>
      <c r="H577">
        <v>1.67</v>
      </c>
      <c r="I577">
        <v>0.89</v>
      </c>
      <c r="J577">
        <v>14.68</v>
      </c>
      <c r="K577">
        <v>17.95</v>
      </c>
      <c r="L577" s="10"/>
    </row>
    <row r="578" spans="1:12" ht="12.75">
      <c r="A578" s="3"/>
      <c r="L578" s="10"/>
    </row>
    <row r="579" spans="1:12" ht="12.75">
      <c r="A579" s="3"/>
      <c r="C579" s="3"/>
      <c r="D579" s="3"/>
      <c r="E579" s="3"/>
      <c r="F579" s="3"/>
      <c r="G579" s="3"/>
      <c r="H579" s="3"/>
      <c r="I579" s="3"/>
      <c r="J579" s="3"/>
      <c r="K579" s="3"/>
      <c r="L579" s="10"/>
    </row>
    <row r="580" ht="12.75">
      <c r="L580" s="10"/>
    </row>
    <row r="581" spans="1:12" ht="12" customHeight="1">
      <c r="A581" s="3"/>
      <c r="C581" s="8"/>
      <c r="D581" s="8"/>
      <c r="E581" s="8"/>
      <c r="F581" s="8"/>
      <c r="G581" s="8"/>
      <c r="H581" s="8"/>
      <c r="I581" s="8"/>
      <c r="J581" s="8"/>
      <c r="K581" s="8"/>
      <c r="L581" s="10"/>
    </row>
    <row r="582" spans="1:12" ht="12" customHeight="1">
      <c r="A582" s="2"/>
      <c r="C582" s="2">
        <v>125</v>
      </c>
      <c r="D582" s="2">
        <v>250</v>
      </c>
      <c r="E582" s="2">
        <v>500</v>
      </c>
      <c r="F582" s="2">
        <v>1000</v>
      </c>
      <c r="G582" s="2">
        <v>2000</v>
      </c>
      <c r="H582" s="2">
        <v>4000</v>
      </c>
      <c r="I582" s="2">
        <v>8000</v>
      </c>
      <c r="J582" s="2" t="s">
        <v>3</v>
      </c>
      <c r="K582" s="2" t="s">
        <v>4</v>
      </c>
      <c r="L582" s="13" t="s">
        <v>72</v>
      </c>
    </row>
    <row r="583" spans="1:12" ht="12" customHeight="1">
      <c r="A583" s="7" t="s">
        <v>42</v>
      </c>
      <c r="B583" t="s">
        <v>7</v>
      </c>
      <c r="C583" s="8">
        <f>C555-Calib!D$19+8.34</f>
        <v>22.279488956371857</v>
      </c>
      <c r="D583" s="8">
        <f>D555-Calib!E$19+8.34</f>
        <v>18.752459143166156</v>
      </c>
      <c r="E583" s="8">
        <f>E555-Calib!F$19+8.34</f>
        <v>19.851563956584876</v>
      </c>
      <c r="F583" s="8">
        <f>F555-Calib!G$19+8.34</f>
        <v>18.849945421602808</v>
      </c>
      <c r="G583" s="8">
        <f>G555-Calib!H$19+8.34</f>
        <v>20.35187027303039</v>
      </c>
      <c r="H583" s="8">
        <f>H555-Calib!I$19+8.34</f>
        <v>15.501640710124228</v>
      </c>
      <c r="I583" s="8">
        <f>I555-Calib!J$19+8.34</f>
        <v>15.876515479904707</v>
      </c>
      <c r="J583" s="8">
        <f>J555-Calib!K$19+8.34</f>
        <v>15.431732640898264</v>
      </c>
      <c r="K583" s="8">
        <f>K555-Calib!L$19+8.34</f>
        <v>14.78719724581629</v>
      </c>
      <c r="L583" s="8">
        <f>AVERAGE(E583:G583)</f>
        <v>19.684459883739354</v>
      </c>
    </row>
    <row r="584" spans="1:12" ht="12" customHeight="1">
      <c r="A584" s="7" t="s">
        <v>43</v>
      </c>
      <c r="B584" t="s">
        <v>7</v>
      </c>
      <c r="C584" s="8">
        <f>C556-Calib!D$19</f>
        <v>14.439488956371855</v>
      </c>
      <c r="D584" s="8">
        <f>D556-Calib!E$19</f>
        <v>12.792459143166155</v>
      </c>
      <c r="E584" s="8">
        <f>E556-Calib!F$19</f>
        <v>12.391563956584879</v>
      </c>
      <c r="F584" s="8">
        <f>F556-Calib!G$19</f>
        <v>12.719945421602809</v>
      </c>
      <c r="G584" s="8">
        <f>G556-Calib!H$19</f>
        <v>13.731870273030388</v>
      </c>
      <c r="H584" s="8">
        <f>H556-Calib!I$19</f>
        <v>10.641640710124232</v>
      </c>
      <c r="I584" s="8">
        <f>I556-Calib!J$19</f>
        <v>8.926515479904708</v>
      </c>
      <c r="J584" s="8">
        <f>J556-Calib!K$19</f>
        <v>9.711732640898262</v>
      </c>
      <c r="K584" s="8">
        <f>K556-Calib!L$19</f>
        <v>9.267197245816291</v>
      </c>
      <c r="L584" s="8">
        <f aca="true" t="shared" si="1" ref="L584:L605">AVERAGE(E584:G584)</f>
        <v>12.947793217072691</v>
      </c>
    </row>
    <row r="585" spans="1:12" ht="12" customHeight="1">
      <c r="A585" s="3" t="s">
        <v>44</v>
      </c>
      <c r="B585" t="s">
        <v>7</v>
      </c>
      <c r="C585" s="8">
        <f>C557-Calib!D$19</f>
        <v>10.119488956371855</v>
      </c>
      <c r="D585" s="8">
        <f>D557-Calib!E$19</f>
        <v>7.552459143166157</v>
      </c>
      <c r="E585" s="8">
        <f>E557-Calib!F$19</f>
        <v>8.171563956584876</v>
      </c>
      <c r="F585" s="8">
        <f>F557-Calib!G$19</f>
        <v>8.869945421602807</v>
      </c>
      <c r="G585" s="8">
        <f>G557-Calib!H$19</f>
        <v>9.781870273030385</v>
      </c>
      <c r="H585" s="8">
        <f>H557-Calib!I$19</f>
        <v>9.701640710124227</v>
      </c>
      <c r="I585" s="8">
        <f>I557-Calib!J$19</f>
        <v>3.91651547990471</v>
      </c>
      <c r="J585" s="8">
        <f>J557-Calib!K$19</f>
        <v>5.241732640898263</v>
      </c>
      <c r="K585" s="8">
        <f>K557-Calib!L$19</f>
        <v>3.8871972458162887</v>
      </c>
      <c r="L585" s="8">
        <f t="shared" si="1"/>
        <v>8.941126550406024</v>
      </c>
    </row>
    <row r="586" spans="1:12" ht="12" customHeight="1">
      <c r="A586" s="3" t="s">
        <v>45</v>
      </c>
      <c r="B586" t="s">
        <v>7</v>
      </c>
      <c r="C586" s="8">
        <f>C558-Calib!D$19</f>
        <v>10.349488956371856</v>
      </c>
      <c r="D586" s="8">
        <f>D558-Calib!E$19</f>
        <v>6.122459143166157</v>
      </c>
      <c r="E586" s="8">
        <f>E558-Calib!F$19</f>
        <v>6.3915639565848785</v>
      </c>
      <c r="F586" s="8">
        <f>F558-Calib!G$19</f>
        <v>8.26994542160281</v>
      </c>
      <c r="G586" s="8">
        <f>G558-Calib!H$19</f>
        <v>8.051870273030389</v>
      </c>
      <c r="H586" s="8">
        <f>H558-Calib!I$19</f>
        <v>7.571640710124232</v>
      </c>
      <c r="I586" s="8">
        <f>I558-Calib!J$19</f>
        <v>3.7365154799047104</v>
      </c>
      <c r="J586" s="8">
        <f>J558-Calib!K$19</f>
        <v>4.361732640898261</v>
      </c>
      <c r="K586" s="8">
        <f>K558-Calib!L$19</f>
        <v>3.5471972458162853</v>
      </c>
      <c r="L586" s="8">
        <f t="shared" si="1"/>
        <v>7.571126550406025</v>
      </c>
    </row>
    <row r="587" spans="1:12" ht="12" customHeight="1">
      <c r="A587" s="3" t="s">
        <v>46</v>
      </c>
      <c r="B587" t="s">
        <v>7</v>
      </c>
      <c r="C587" s="8">
        <f>C559-Calib!D$19</f>
        <v>8.269488956371855</v>
      </c>
      <c r="D587" s="8">
        <f>D559-Calib!E$19</f>
        <v>6.132459143166155</v>
      </c>
      <c r="E587" s="8">
        <f>E559-Calib!F$19</f>
        <v>6.161563956584878</v>
      </c>
      <c r="F587" s="8">
        <f>F559-Calib!G$19</f>
        <v>7.249945421602806</v>
      </c>
      <c r="G587" s="8">
        <f>G559-Calib!H$19</f>
        <v>7.15187027303039</v>
      </c>
      <c r="H587" s="8">
        <f>H559-Calib!I$19</f>
        <v>6.861640710124231</v>
      </c>
      <c r="I587" s="8">
        <f>I559-Calib!J$19</f>
        <v>0.9265154799047082</v>
      </c>
      <c r="J587" s="8">
        <f>J559-Calib!K$19</f>
        <v>2.431732640898261</v>
      </c>
      <c r="K587" s="8">
        <f>K559-Calib!L$19</f>
        <v>1.0471972458162853</v>
      </c>
      <c r="L587" s="8">
        <f t="shared" si="1"/>
        <v>6.854459883739358</v>
      </c>
    </row>
    <row r="588" spans="1:12" ht="12" customHeight="1">
      <c r="A588" s="3" t="s">
        <v>47</v>
      </c>
      <c r="B588" t="s">
        <v>7</v>
      </c>
      <c r="C588" s="8">
        <f>C560-Calib!D$19</f>
        <v>8.689488956371855</v>
      </c>
      <c r="D588" s="8">
        <f>D560-Calib!E$19</f>
        <v>4.892459143166157</v>
      </c>
      <c r="E588" s="8">
        <f>E560-Calib!F$19</f>
        <v>4.381563956584877</v>
      </c>
      <c r="F588" s="8">
        <f>F560-Calib!G$19</f>
        <v>5.899945421602808</v>
      </c>
      <c r="G588" s="8">
        <f>G560-Calib!H$19</f>
        <v>6.101870273030389</v>
      </c>
      <c r="H588" s="8">
        <f>H560-Calib!I$19</f>
        <v>3.851640710124233</v>
      </c>
      <c r="I588" s="8">
        <f>I560-Calib!J$19</f>
        <v>-1.3434845200952914</v>
      </c>
      <c r="J588" s="8">
        <f>J560-Calib!K$19</f>
        <v>0.011732640898259206</v>
      </c>
      <c r="K588" s="8">
        <f>K560-Calib!L$19</f>
        <v>-1.4628027541837128</v>
      </c>
      <c r="L588" s="8">
        <f t="shared" si="1"/>
        <v>5.461126550406025</v>
      </c>
    </row>
    <row r="589" spans="1:12" ht="12" customHeight="1">
      <c r="A589" s="3" t="s">
        <v>48</v>
      </c>
      <c r="B589" t="s">
        <v>7</v>
      </c>
      <c r="C589" s="8">
        <f>C561-Calib!D$19</f>
        <v>8.209488956371855</v>
      </c>
      <c r="D589" s="8">
        <f>D561-Calib!E$19</f>
        <v>3.4924591431661565</v>
      </c>
      <c r="E589" s="8">
        <f>E561-Calib!F$19</f>
        <v>4.281563956584879</v>
      </c>
      <c r="F589" s="8">
        <f>F561-Calib!G$19</f>
        <v>4.329945421602808</v>
      </c>
      <c r="G589" s="8">
        <f>G561-Calib!H$19</f>
        <v>4.681870273030388</v>
      </c>
      <c r="H589" s="8">
        <f>H561-Calib!I$19</f>
        <v>1.3416407101242314</v>
      </c>
      <c r="I589" s="8">
        <f>I561-Calib!J$19</f>
        <v>-3.83348452009529</v>
      </c>
      <c r="J589" s="8">
        <f>J561-Calib!K$19</f>
        <v>-2.538267359101738</v>
      </c>
      <c r="K589" s="8">
        <f>K561-Calib!L$19</f>
        <v>-4.362802754183711</v>
      </c>
      <c r="L589" s="8">
        <f t="shared" si="1"/>
        <v>4.431126550406025</v>
      </c>
    </row>
    <row r="590" spans="1:12" ht="12.75">
      <c r="A590" s="3" t="s">
        <v>49</v>
      </c>
      <c r="B590" t="s">
        <v>7</v>
      </c>
      <c r="C590" s="8">
        <f>C562-Calib!D$19</f>
        <v>7.869488956371855</v>
      </c>
      <c r="D590" s="8">
        <f>D562-Calib!E$19</f>
        <v>2.382459143166157</v>
      </c>
      <c r="E590" s="8">
        <f>E562-Calib!F$19</f>
        <v>3.381563956584877</v>
      </c>
      <c r="F590" s="8">
        <f>F562-Calib!G$19</f>
        <v>3.7799454216028074</v>
      </c>
      <c r="G590" s="8">
        <f>G562-Calib!H$19</f>
        <v>3.7118702730303887</v>
      </c>
      <c r="H590" s="8">
        <f>H562-Calib!I$19</f>
        <v>0.7016407101242308</v>
      </c>
      <c r="I590" s="8">
        <f>I562-Calib!J$19</f>
        <v>-5.533484520095293</v>
      </c>
      <c r="J590" s="8">
        <f>J562-Calib!K$19</f>
        <v>-3.77826735910174</v>
      </c>
      <c r="K590" s="8">
        <f>K562-Calib!L$19</f>
        <v>-5.922802754183714</v>
      </c>
      <c r="L590" s="8">
        <f t="shared" si="1"/>
        <v>3.6244598837393576</v>
      </c>
    </row>
    <row r="591" spans="1:12" ht="12.75">
      <c r="A591" s="3" t="s">
        <v>50</v>
      </c>
      <c r="B591" t="s">
        <v>7</v>
      </c>
      <c r="C591" s="8">
        <f>C563-Calib!D$19</f>
        <v>6.129488956371855</v>
      </c>
      <c r="D591" s="8">
        <f>D563-Calib!E$19</f>
        <v>3.4524591431661555</v>
      </c>
      <c r="E591" s="8">
        <f>E563-Calib!F$19</f>
        <v>2.631563956584877</v>
      </c>
      <c r="F591" s="8">
        <f>F563-Calib!G$19</f>
        <v>3.4899454216028083</v>
      </c>
      <c r="G591" s="8">
        <f>G563-Calib!H$19</f>
        <v>3.1718702730303896</v>
      </c>
      <c r="H591" s="8">
        <f>H563-Calib!I$19</f>
        <v>0.4616407101242288</v>
      </c>
      <c r="I591" s="8">
        <f>I563-Calib!J$19</f>
        <v>-6.97348452009529</v>
      </c>
      <c r="J591" s="8">
        <f>J563-Calib!K$19</f>
        <v>-4.558267359101741</v>
      </c>
      <c r="K591" s="8">
        <f>K563-Calib!L$19</f>
        <v>-7.022802754183715</v>
      </c>
      <c r="L591" s="8">
        <f t="shared" si="1"/>
        <v>3.0977932170726916</v>
      </c>
    </row>
    <row r="592" spans="1:12" ht="12.75">
      <c r="A592" s="3" t="s">
        <v>51</v>
      </c>
      <c r="B592" t="s">
        <v>7</v>
      </c>
      <c r="C592" s="8">
        <f>C564-Calib!D$19</f>
        <v>7.399488956371854</v>
      </c>
      <c r="D592" s="8">
        <f>D564-Calib!E$19</f>
        <v>2.972459143166157</v>
      </c>
      <c r="E592" s="8">
        <f>E564-Calib!F$19</f>
        <v>1.661563956584878</v>
      </c>
      <c r="F592" s="8">
        <f>F564-Calib!G$19</f>
        <v>2.669945421602808</v>
      </c>
      <c r="G592" s="8">
        <f>G564-Calib!H$19</f>
        <v>2.001870273030388</v>
      </c>
      <c r="H592" s="8">
        <f>H564-Calib!I$19</f>
        <v>-0.2983592898757692</v>
      </c>
      <c r="I592" s="8">
        <f>I564-Calib!J$19</f>
        <v>-8.253484520095292</v>
      </c>
      <c r="J592" s="8">
        <f>J564-Calib!K$19</f>
        <v>-5.488267359101741</v>
      </c>
      <c r="K592" s="8">
        <f>K564-Calib!L$19</f>
        <v>-7.962802754183713</v>
      </c>
      <c r="L592" s="8">
        <f t="shared" si="1"/>
        <v>2.111126550406025</v>
      </c>
    </row>
    <row r="593" spans="1:12" ht="12.75">
      <c r="A593" s="3" t="s">
        <v>52</v>
      </c>
      <c r="B593" t="s">
        <v>7</v>
      </c>
      <c r="C593" s="8">
        <f>C565-Calib!D$19</f>
        <v>8.149488956371854</v>
      </c>
      <c r="D593" s="8">
        <f>D565-Calib!E$19</f>
        <v>2.7824591431661556</v>
      </c>
      <c r="E593" s="8">
        <f>E565-Calib!F$19</f>
        <v>2.3015639565848787</v>
      </c>
      <c r="F593" s="8">
        <f>F565-Calib!G$19</f>
        <v>2.3999454216028084</v>
      </c>
      <c r="G593" s="8">
        <f>G565-Calib!H$19</f>
        <v>2.40187027303039</v>
      </c>
      <c r="H593" s="8">
        <f>H565-Calib!I$19</f>
        <v>-0.9283592898757682</v>
      </c>
      <c r="I593" s="8">
        <f>I565-Calib!J$19</f>
        <v>-8.95348452009529</v>
      </c>
      <c r="J593" s="8">
        <f>J565-Calib!K$19</f>
        <v>-5.898267359101737</v>
      </c>
      <c r="K593" s="8">
        <f>K565-Calib!L$19</f>
        <v>-8.47280275418371</v>
      </c>
      <c r="L593" s="8">
        <f t="shared" si="1"/>
        <v>2.3677932170726925</v>
      </c>
    </row>
    <row r="594" spans="1:12" ht="12.75">
      <c r="A594" s="3" t="s">
        <v>53</v>
      </c>
      <c r="B594" t="s">
        <v>7</v>
      </c>
      <c r="C594" s="8">
        <f>C566-Calib!D$19</f>
        <v>6.839488956371856</v>
      </c>
      <c r="D594" s="8">
        <f>D566-Calib!E$19</f>
        <v>2.222459143166157</v>
      </c>
      <c r="E594" s="8">
        <f>E566-Calib!F$19</f>
        <v>2.211563956584877</v>
      </c>
      <c r="F594" s="8">
        <f>F566-Calib!G$19</f>
        <v>2.7199454216028087</v>
      </c>
      <c r="G594" s="8">
        <f>G566-Calib!H$19</f>
        <v>1.7318702730303883</v>
      </c>
      <c r="H594" s="8">
        <f>H566-Calib!I$19</f>
        <v>-1.9383592898757698</v>
      </c>
      <c r="I594" s="8">
        <f>I566-Calib!J$19</f>
        <v>-9.49348452009529</v>
      </c>
      <c r="J594" s="8">
        <f>J566-Calib!K$19</f>
        <v>-6.818267359101739</v>
      </c>
      <c r="K594" s="8">
        <f>K566-Calib!L$19</f>
        <v>-9.532802754183713</v>
      </c>
      <c r="L594" s="8">
        <f t="shared" si="1"/>
        <v>2.2211265504060247</v>
      </c>
    </row>
    <row r="595" spans="1:12" ht="12.75">
      <c r="A595" s="3" t="s">
        <v>54</v>
      </c>
      <c r="B595" t="s">
        <v>7</v>
      </c>
      <c r="C595" s="8">
        <f>C567-Calib!D$19</f>
        <v>6.089488956371856</v>
      </c>
      <c r="D595" s="8">
        <f>D567-Calib!E$19</f>
        <v>2.8324591431661563</v>
      </c>
      <c r="E595" s="8">
        <f>E567-Calib!F$19</f>
        <v>1.631563956584877</v>
      </c>
      <c r="F595" s="8">
        <f>F567-Calib!G$19</f>
        <v>2.5699454216028066</v>
      </c>
      <c r="G595" s="8">
        <f>G567-Calib!H$19</f>
        <v>0.6018702730303893</v>
      </c>
      <c r="H595" s="8">
        <f>H567-Calib!I$19</f>
        <v>-3.038359289875771</v>
      </c>
      <c r="I595" s="8">
        <f>I567-Calib!J$19</f>
        <v>-10.573484520095292</v>
      </c>
      <c r="J595" s="8">
        <f>J567-Calib!K$19</f>
        <v>-7.878267359101738</v>
      </c>
      <c r="K595" s="8">
        <f>K567-Calib!L$19</f>
        <v>-10.522802754183711</v>
      </c>
      <c r="L595" s="8">
        <f t="shared" si="1"/>
        <v>1.6011265504060244</v>
      </c>
    </row>
    <row r="596" spans="1:12" ht="12.75">
      <c r="A596" s="3" t="s">
        <v>103</v>
      </c>
      <c r="B596" t="s">
        <v>7</v>
      </c>
      <c r="C596" s="8">
        <f>C570-Correction!B$5+20</f>
        <v>-1.5405999132796246</v>
      </c>
      <c r="D596" s="8">
        <f>D570-Correction!C$5+20</f>
        <v>-0.1805999132796252</v>
      </c>
      <c r="E596" s="8">
        <f>E570-Correction!D$5+20</f>
        <v>4.899400086720375</v>
      </c>
      <c r="F596" s="8">
        <f>F570-Correction!E$5+20</f>
        <v>7.239400086720373</v>
      </c>
      <c r="G596" s="8">
        <f>G570-Correction!F$5+20</f>
        <v>10.419400086720374</v>
      </c>
      <c r="H596" s="8">
        <f>H570-Correction!G$5+20</f>
        <v>8.669400086720374</v>
      </c>
      <c r="I596" s="8">
        <f>I570-Correction!H$5+20</f>
        <v>0.4194000867203762</v>
      </c>
      <c r="J596" s="8">
        <f>J570-Correction!I$5+20</f>
        <v>2.7894000867203737</v>
      </c>
      <c r="K596" s="8">
        <f>K570-Correction!J$5+20</f>
        <v>0.5894000867203744</v>
      </c>
      <c r="L596" s="8">
        <f>AVERAGE(E596:G596)</f>
        <v>7.519400086720374</v>
      </c>
    </row>
    <row r="597" spans="1:12" ht="12.75">
      <c r="A597" s="3" t="s">
        <v>104</v>
      </c>
      <c r="B597" t="s">
        <v>7</v>
      </c>
      <c r="C597" s="8">
        <f>C571-Correction!B$5+20</f>
        <v>-2.9105999132796256</v>
      </c>
      <c r="D597" s="8">
        <f>D571-Correction!C$5+20</f>
        <v>-0.17059991327962365</v>
      </c>
      <c r="E597" s="8">
        <f>E571-Correction!D$5+20</f>
        <v>4.809400086720375</v>
      </c>
      <c r="F597" s="8">
        <f>F571-Correction!E$5+20</f>
        <v>7.2594000867203725</v>
      </c>
      <c r="G597" s="8">
        <f>G571-Correction!F$5+20</f>
        <v>10.449400086720374</v>
      </c>
      <c r="H597" s="8">
        <f>H571-Correction!G$5+20</f>
        <v>8.669400086720374</v>
      </c>
      <c r="I597" s="8">
        <f>I571-Correction!H$5+20</f>
        <v>0.8394000867203779</v>
      </c>
      <c r="J597" s="8">
        <f>J571-Correction!I$5+20</f>
        <v>2.799400086720375</v>
      </c>
      <c r="K597" s="8">
        <f>K571-Correction!J$5+20</f>
        <v>0.5194000867203776</v>
      </c>
      <c r="L597" s="8">
        <f>AVERAGE(E597:G597)</f>
        <v>7.506066753387041</v>
      </c>
    </row>
    <row r="598" spans="1:12" ht="12.75">
      <c r="A598" s="3" t="s">
        <v>101</v>
      </c>
      <c r="B598" t="s">
        <v>7</v>
      </c>
      <c r="C598" s="8">
        <f>C568-Correction!B$5+20</f>
        <v>-4.210599913279623</v>
      </c>
      <c r="D598" s="8">
        <f>D568-Correction!C$5+20</f>
        <v>-1.3405999132796254</v>
      </c>
      <c r="E598" s="8">
        <f>E568-Correction!D$5+20</f>
        <v>3.3894000867203715</v>
      </c>
      <c r="F598" s="8">
        <f>F568-Correction!E$5+20</f>
        <v>6.229400086720373</v>
      </c>
      <c r="G598" s="8">
        <f>G568-Correction!F$5+20</f>
        <v>9.039400086720374</v>
      </c>
      <c r="H598" s="8">
        <f>H568-Correction!G$5+20</f>
        <v>6.729400086720375</v>
      </c>
      <c r="I598" s="8">
        <f>I568-Correction!H$5+20</f>
        <v>0.32940008672037635</v>
      </c>
      <c r="J598" s="8">
        <f>J568-Correction!I$5+20</f>
        <v>3.519400086720374</v>
      </c>
      <c r="K598" s="8">
        <f>K568-Correction!J$5+20</f>
        <v>2.959400086720379</v>
      </c>
      <c r="L598" s="8">
        <f t="shared" si="1"/>
        <v>6.2194000867203725</v>
      </c>
    </row>
    <row r="599" spans="1:12" ht="12.75">
      <c r="A599" s="3" t="s">
        <v>102</v>
      </c>
      <c r="B599" t="s">
        <v>7</v>
      </c>
      <c r="C599" s="8">
        <f>C569-Correction!B$5+20</f>
        <v>-3.1005999132796234</v>
      </c>
      <c r="D599" s="8">
        <f>D569-Correction!C$5+20</f>
        <v>-0.8305999132796238</v>
      </c>
      <c r="E599" s="8">
        <f>E569-Correction!D$5+20</f>
        <v>3.3494000867203724</v>
      </c>
      <c r="F599" s="8">
        <f>F569-Correction!E$5+20</f>
        <v>6.019400086720374</v>
      </c>
      <c r="G599" s="8">
        <f>G569-Correction!F$5+20</f>
        <v>8.989400086720375</v>
      </c>
      <c r="H599" s="8">
        <f>H569-Correction!G$5+20</f>
        <v>6.739400086720375</v>
      </c>
      <c r="I599" s="8">
        <f>I569-Correction!H$5+20</f>
        <v>-0.12059991327962294</v>
      </c>
      <c r="J599" s="8">
        <f>J569-Correction!I$5+20</f>
        <v>2.2894000867203737</v>
      </c>
      <c r="K599" s="8">
        <f>K569-Correction!J$5+20</f>
        <v>0.9594000867203789</v>
      </c>
      <c r="L599" s="8">
        <f t="shared" si="1"/>
        <v>6.119400086720373</v>
      </c>
    </row>
    <row r="600" spans="1:12" ht="12.75">
      <c r="A600" s="3" t="s">
        <v>105</v>
      </c>
      <c r="B600" t="s">
        <v>7</v>
      </c>
      <c r="C600" s="8">
        <f>C572-Correction!B$5+20</f>
        <v>-2.210599913279623</v>
      </c>
      <c r="D600" s="8">
        <f>D572-Correction!C$5+20</f>
        <v>-0.29059991327962464</v>
      </c>
      <c r="E600" s="8">
        <f>E572-Correction!D$5+20</f>
        <v>4.149400086720375</v>
      </c>
      <c r="F600" s="8">
        <f>F572-Correction!E$5+20</f>
        <v>7.539400086720374</v>
      </c>
      <c r="G600" s="8">
        <f>G572-Correction!F$5+20</f>
        <v>10.269400086720374</v>
      </c>
      <c r="H600" s="8">
        <f>H572-Correction!G$5+20</f>
        <v>7.919400086720374</v>
      </c>
      <c r="I600" s="8">
        <f>I572-Correction!H$5+20</f>
        <v>0.4194000867203762</v>
      </c>
      <c r="J600" s="8">
        <f>J572-Correction!I$5+20</f>
        <v>2.4694000867203734</v>
      </c>
      <c r="K600" s="8">
        <f>K572-Correction!J$5+20</f>
        <v>0.38940008672037507</v>
      </c>
      <c r="L600" s="8">
        <f t="shared" si="1"/>
        <v>7.319400086720374</v>
      </c>
    </row>
    <row r="601" spans="1:12" ht="12.75">
      <c r="A601" s="3" t="s">
        <v>106</v>
      </c>
      <c r="B601" t="s">
        <v>7</v>
      </c>
      <c r="C601" s="8">
        <f>C573-Correction!B$5+20</f>
        <v>-2.6905999132796232</v>
      </c>
      <c r="D601" s="8">
        <f>D573-Correction!C$5+20</f>
        <v>1.1794000867203742</v>
      </c>
      <c r="E601" s="8">
        <f>E573-Correction!D$5+20</f>
        <v>4.179400086720376</v>
      </c>
      <c r="F601" s="8">
        <f>F573-Correction!E$5+20</f>
        <v>7.409400086720373</v>
      </c>
      <c r="G601" s="8">
        <f>G573-Correction!F$5+20</f>
        <v>10.359400086720374</v>
      </c>
      <c r="H601" s="8">
        <f>H573-Correction!G$5+20</f>
        <v>7.739400086720375</v>
      </c>
      <c r="I601" s="8">
        <f>I573-Correction!H$5+20</f>
        <v>0.6494000867203766</v>
      </c>
      <c r="J601" s="8">
        <f>J573-Correction!I$5+20</f>
        <v>3.299400086720375</v>
      </c>
      <c r="K601" s="8">
        <f>K573-Correction!J$5+20</f>
        <v>1.979400086720375</v>
      </c>
      <c r="L601" s="8">
        <f t="shared" si="1"/>
        <v>7.316066753387041</v>
      </c>
    </row>
    <row r="602" spans="1:12" ht="12.75">
      <c r="A602" s="3" t="s">
        <v>107</v>
      </c>
      <c r="B602" t="s">
        <v>7</v>
      </c>
      <c r="C602" s="8">
        <f>C574-Correction!B$5+20</f>
        <v>-2.780599913279623</v>
      </c>
      <c r="D602" s="8">
        <f>D574-Correction!C$5+20</f>
        <v>-1.4605999132796263</v>
      </c>
      <c r="E602" s="8">
        <f>E574-Correction!D$5+20</f>
        <v>5.189400086720376</v>
      </c>
      <c r="F602" s="8">
        <f>F574-Correction!E$5+20</f>
        <v>7.109400086720374</v>
      </c>
      <c r="G602" s="8">
        <f>G574-Correction!F$5+20</f>
        <v>9.929400086720374</v>
      </c>
      <c r="H602" s="8">
        <f>H574-Correction!G$5+20</f>
        <v>7.4994000867203745</v>
      </c>
      <c r="I602" s="8">
        <f>I574-Correction!H$5+20</f>
        <v>0.7294000867203785</v>
      </c>
      <c r="J602" s="8">
        <f>J574-Correction!I$5+20</f>
        <v>4.559400086720375</v>
      </c>
      <c r="K602" s="8">
        <f>K574-Correction!J$5+20</f>
        <v>4.179400086720376</v>
      </c>
      <c r="L602" s="8">
        <f t="shared" si="1"/>
        <v>7.409400086720375</v>
      </c>
    </row>
    <row r="603" spans="1:12" ht="12.75">
      <c r="A603" s="3" t="s">
        <v>108</v>
      </c>
      <c r="B603" t="s">
        <v>7</v>
      </c>
      <c r="C603" s="8">
        <f>C575-Correction!B$5+20</f>
        <v>-2.2205999132796244</v>
      </c>
      <c r="D603" s="8">
        <f>D575-Correction!C$5+20</f>
        <v>-0.5205999132796251</v>
      </c>
      <c r="E603" s="8">
        <f>E575-Correction!D$5+20</f>
        <v>4.079400086720375</v>
      </c>
      <c r="F603" s="8">
        <f>F575-Correction!E$5+20</f>
        <v>6.989400086720373</v>
      </c>
      <c r="G603" s="8">
        <f>G575-Correction!F$5+20</f>
        <v>10.209400086720375</v>
      </c>
      <c r="H603" s="8">
        <f>H575-Correction!G$5+20</f>
        <v>7.739400086720375</v>
      </c>
      <c r="I603" s="8">
        <f>I575-Correction!H$5+20</f>
        <v>1.4594000867203754</v>
      </c>
      <c r="J603" s="8">
        <f>J575-Correction!I$5+20</f>
        <v>10.149400086720375</v>
      </c>
      <c r="K603" s="8">
        <f>K575-Correction!J$5+20</f>
        <v>11.289400086720377</v>
      </c>
      <c r="L603" s="8">
        <f t="shared" si="1"/>
        <v>7.092733420053707</v>
      </c>
    </row>
    <row r="604" spans="1:12" ht="12.75">
      <c r="A604" s="3" t="s">
        <v>109</v>
      </c>
      <c r="B604" t="s">
        <v>7</v>
      </c>
      <c r="C604" s="8">
        <f>C576-Correction!B$5+20</f>
        <v>-3.9005999132796276</v>
      </c>
      <c r="D604" s="8">
        <f>D576-Correction!C$5+20</f>
        <v>-1.610599913279625</v>
      </c>
      <c r="E604" s="8">
        <f>E576-Correction!D$5+20</f>
        <v>3.019400086720374</v>
      </c>
      <c r="F604" s="8">
        <f>F576-Correction!E$5+20</f>
        <v>6.579400086720373</v>
      </c>
      <c r="G604" s="8">
        <f>G576-Correction!F$5+20</f>
        <v>9.159400086720375</v>
      </c>
      <c r="H604" s="8">
        <f>H576-Correction!G$5+20</f>
        <v>7.339400086720374</v>
      </c>
      <c r="I604" s="8">
        <f>I576-Correction!H$5+20</f>
        <v>1.099400086720376</v>
      </c>
      <c r="J604" s="8">
        <f>J576-Correction!I$5+20</f>
        <v>8.569400086720375</v>
      </c>
      <c r="K604" s="8">
        <f>K576-Correction!J$5+20</f>
        <v>9.429400086720378</v>
      </c>
      <c r="L604" s="8">
        <f t="shared" si="1"/>
        <v>6.2527334200537075</v>
      </c>
    </row>
    <row r="605" spans="1:12" ht="12.75">
      <c r="A605" s="3" t="s">
        <v>110</v>
      </c>
      <c r="B605" t="s">
        <v>7</v>
      </c>
      <c r="C605" s="8">
        <f>C577-Correction!B$5+20</f>
        <v>-3.790599913279621</v>
      </c>
      <c r="D605" s="8">
        <f>D577-Correction!C$5+20</f>
        <v>-1.9705999132796244</v>
      </c>
      <c r="E605" s="8">
        <f>E577-Correction!D$5+20</f>
        <v>3.0994000867203724</v>
      </c>
      <c r="F605" s="8">
        <f>F577-Correction!E$5+20</f>
        <v>6.849400086720372</v>
      </c>
      <c r="G605" s="8">
        <f>G577-Correction!F$5+20</f>
        <v>9.999400086720375</v>
      </c>
      <c r="H605" s="8">
        <f>H577-Correction!G$5+20</f>
        <v>7.169400086720374</v>
      </c>
      <c r="I605" s="8">
        <f>I577-Correction!H$5+20</f>
        <v>1.1094000867203775</v>
      </c>
      <c r="J605" s="8">
        <f>J577-Correction!I$5+20</f>
        <v>9.839400086720374</v>
      </c>
      <c r="K605" s="8">
        <f>K577-Correction!J$5+20</f>
        <v>10.779400086720376</v>
      </c>
      <c r="L605" s="8">
        <f t="shared" si="1"/>
        <v>6.649400086720373</v>
      </c>
    </row>
    <row r="606" ht="12.75">
      <c r="L606" s="10"/>
    </row>
    <row r="607" ht="12.75">
      <c r="L607" s="10"/>
    </row>
    <row r="608" spans="3:12" ht="12.75">
      <c r="C608" s="2">
        <v>125</v>
      </c>
      <c r="D608" s="2">
        <v>250</v>
      </c>
      <c r="E608" s="2">
        <v>500</v>
      </c>
      <c r="F608" s="2">
        <v>1000</v>
      </c>
      <c r="G608" s="2">
        <v>2000</v>
      </c>
      <c r="H608" s="2">
        <v>4000</v>
      </c>
      <c r="I608" s="2">
        <v>8000</v>
      </c>
      <c r="J608" s="2" t="s">
        <v>3</v>
      </c>
      <c r="K608" s="2" t="s">
        <v>4</v>
      </c>
      <c r="L608" s="13" t="s">
        <v>73</v>
      </c>
    </row>
    <row r="609" spans="1:12" ht="12.75">
      <c r="A609" s="7" t="s">
        <v>42</v>
      </c>
      <c r="B609" t="s">
        <v>8</v>
      </c>
      <c r="C609" s="8">
        <v>11.66</v>
      </c>
      <c r="D609" s="8">
        <v>11.96</v>
      </c>
      <c r="E609" s="8">
        <v>12.7</v>
      </c>
      <c r="F609" s="8">
        <v>11.83</v>
      </c>
      <c r="G609" s="8">
        <v>15.51</v>
      </c>
      <c r="H609" s="8">
        <v>13.18</v>
      </c>
      <c r="I609" s="8">
        <v>19.81</v>
      </c>
      <c r="J609" s="8">
        <v>18.09</v>
      </c>
      <c r="K609" s="8">
        <v>19.92</v>
      </c>
      <c r="L609" s="10">
        <f>AVERAGE(E609:G609)</f>
        <v>13.346666666666666</v>
      </c>
    </row>
    <row r="610" spans="1:12" ht="12.75">
      <c r="A610" s="7" t="s">
        <v>43</v>
      </c>
      <c r="B610" t="s">
        <v>8</v>
      </c>
      <c r="C610" s="8">
        <v>3.55</v>
      </c>
      <c r="D610" s="8">
        <v>7.72</v>
      </c>
      <c r="E610" s="8">
        <v>5.98</v>
      </c>
      <c r="F610" s="8">
        <v>6.09</v>
      </c>
      <c r="G610" s="8">
        <v>8.96</v>
      </c>
      <c r="H610" s="8">
        <v>8.6</v>
      </c>
      <c r="I610" s="8">
        <v>14.02</v>
      </c>
      <c r="J610" s="8">
        <v>12.98</v>
      </c>
      <c r="K610" s="8">
        <v>15.2</v>
      </c>
      <c r="L610" s="10">
        <f aca="true" t="shared" si="2" ref="L610:L631">AVERAGE(E610:G610)</f>
        <v>7.010000000000001</v>
      </c>
    </row>
    <row r="611" spans="1:12" ht="12.75">
      <c r="A611" s="3" t="s">
        <v>44</v>
      </c>
      <c r="B611" t="s">
        <v>8</v>
      </c>
      <c r="C611" s="8">
        <v>-1.25</v>
      </c>
      <c r="D611" s="8">
        <v>-0.29</v>
      </c>
      <c r="E611" s="8">
        <v>-0.21</v>
      </c>
      <c r="F611" s="8">
        <v>2.77</v>
      </c>
      <c r="G611" s="8">
        <v>5.52</v>
      </c>
      <c r="H611" s="8">
        <v>9.53</v>
      </c>
      <c r="I611" s="8">
        <v>10.48</v>
      </c>
      <c r="J611" s="8">
        <v>9.88</v>
      </c>
      <c r="K611" s="8">
        <v>11.22</v>
      </c>
      <c r="L611" s="10">
        <f t="shared" si="2"/>
        <v>2.6933333333333334</v>
      </c>
    </row>
    <row r="612" spans="1:12" ht="12.75">
      <c r="A612" s="3" t="s">
        <v>45</v>
      </c>
      <c r="B612" t="s">
        <v>8</v>
      </c>
      <c r="C612" s="8">
        <v>-5.57</v>
      </c>
      <c r="D612" s="8">
        <v>-0.64</v>
      </c>
      <c r="E612" s="8">
        <v>-1.93</v>
      </c>
      <c r="F612" s="8">
        <v>1.69</v>
      </c>
      <c r="G612" s="8">
        <v>3.48</v>
      </c>
      <c r="H612" s="8">
        <v>6.49</v>
      </c>
      <c r="I612" s="8">
        <v>10.63</v>
      </c>
      <c r="J612" s="8">
        <v>8.76</v>
      </c>
      <c r="K612" s="8">
        <v>10.83</v>
      </c>
      <c r="L612" s="10">
        <f t="shared" si="2"/>
        <v>1.08</v>
      </c>
    </row>
    <row r="613" spans="1:12" ht="12.75">
      <c r="A613" s="3" t="s">
        <v>46</v>
      </c>
      <c r="B613" t="s">
        <v>8</v>
      </c>
      <c r="C613" s="8">
        <v>-3.73</v>
      </c>
      <c r="D613" s="8">
        <v>-2.22</v>
      </c>
      <c r="E613" s="8">
        <v>-5.39</v>
      </c>
      <c r="F613" s="8">
        <v>1.77</v>
      </c>
      <c r="G613" s="8">
        <v>3.13</v>
      </c>
      <c r="H613" s="8">
        <v>6.44</v>
      </c>
      <c r="I613" s="8">
        <v>8.01</v>
      </c>
      <c r="J613" s="8">
        <v>7.27</v>
      </c>
      <c r="K613" s="8">
        <v>8.76</v>
      </c>
      <c r="L613" s="10">
        <f t="shared" si="2"/>
        <v>-0.16333333333333325</v>
      </c>
    </row>
    <row r="614" spans="1:12" ht="12.75">
      <c r="A614" s="3" t="s">
        <v>47</v>
      </c>
      <c r="B614" t="s">
        <v>8</v>
      </c>
      <c r="C614" s="8">
        <v>-6.39</v>
      </c>
      <c r="D614" s="8">
        <v>-3.83</v>
      </c>
      <c r="E614" s="8">
        <v>-7.19</v>
      </c>
      <c r="F614" s="8">
        <v>-0.78</v>
      </c>
      <c r="G614" s="8">
        <v>2.23</v>
      </c>
      <c r="H614" s="8">
        <v>3.42</v>
      </c>
      <c r="I614" s="8">
        <v>6.49</v>
      </c>
      <c r="J614" s="8">
        <v>5.15</v>
      </c>
      <c r="K614" s="8">
        <v>6.69</v>
      </c>
      <c r="L614" s="10">
        <f t="shared" si="2"/>
        <v>-1.9133333333333333</v>
      </c>
    </row>
    <row r="615" spans="1:12" ht="12.75">
      <c r="A615" s="3" t="s">
        <v>48</v>
      </c>
      <c r="B615" t="s">
        <v>8</v>
      </c>
      <c r="C615" s="8">
        <v>-8.09</v>
      </c>
      <c r="D615" s="8">
        <v>-5.88</v>
      </c>
      <c r="E615" s="8">
        <v>-6.5</v>
      </c>
      <c r="F615" s="8">
        <v>-3.57</v>
      </c>
      <c r="G615" s="8">
        <v>0.22</v>
      </c>
      <c r="H615" s="8">
        <v>0.39</v>
      </c>
      <c r="I615" s="8">
        <v>4.28</v>
      </c>
      <c r="J615" s="8">
        <v>2.28</v>
      </c>
      <c r="K615" s="8">
        <v>3.66</v>
      </c>
      <c r="L615" s="10">
        <f t="shared" si="2"/>
        <v>-3.283333333333333</v>
      </c>
    </row>
    <row r="616" spans="1:12" ht="12.75">
      <c r="A616" s="3" t="s">
        <v>49</v>
      </c>
      <c r="B616" t="s">
        <v>8</v>
      </c>
      <c r="C616" s="8">
        <v>-12.21</v>
      </c>
      <c r="D616" s="8">
        <v>-7.16</v>
      </c>
      <c r="E616" s="8">
        <v>-6.79</v>
      </c>
      <c r="F616" s="8">
        <v>-4.65</v>
      </c>
      <c r="G616" s="8">
        <v>-1.3</v>
      </c>
      <c r="H616" s="8">
        <v>-1.65</v>
      </c>
      <c r="I616" s="8">
        <v>2.76</v>
      </c>
      <c r="J616" s="8">
        <v>0.15</v>
      </c>
      <c r="K616" s="8">
        <v>1.36</v>
      </c>
      <c r="L616" s="10">
        <f t="shared" si="2"/>
        <v>-4.246666666666667</v>
      </c>
    </row>
    <row r="617" spans="1:12" ht="12.75">
      <c r="A617" s="3" t="s">
        <v>50</v>
      </c>
      <c r="B617" t="s">
        <v>8</v>
      </c>
      <c r="C617" s="8">
        <v>-8.98</v>
      </c>
      <c r="D617" s="8">
        <v>-8.91</v>
      </c>
      <c r="E617" s="8">
        <v>-8.27</v>
      </c>
      <c r="F617" s="8">
        <v>-4</v>
      </c>
      <c r="G617" s="8">
        <v>-1.29</v>
      </c>
      <c r="H617" s="8">
        <v>-0.57</v>
      </c>
      <c r="I617" s="8">
        <v>2.06</v>
      </c>
      <c r="J617" s="8">
        <v>-0.04</v>
      </c>
      <c r="K617" s="8">
        <v>0.58</v>
      </c>
      <c r="L617" s="10">
        <f t="shared" si="2"/>
        <v>-4.52</v>
      </c>
    </row>
    <row r="618" spans="1:12" ht="12.75">
      <c r="A618" s="3" t="s">
        <v>51</v>
      </c>
      <c r="B618" t="s">
        <v>8</v>
      </c>
      <c r="C618" s="8">
        <v>-7.73</v>
      </c>
      <c r="D618" s="8">
        <v>-8.54</v>
      </c>
      <c r="E618" s="8">
        <v>-8.55</v>
      </c>
      <c r="F618" s="8">
        <v>-6.91</v>
      </c>
      <c r="G618" s="8">
        <v>-2.67</v>
      </c>
      <c r="H618" s="8">
        <v>0.08</v>
      </c>
      <c r="I618" s="8">
        <v>0.91</v>
      </c>
      <c r="J618" s="8">
        <v>-0.22</v>
      </c>
      <c r="K618" s="8">
        <v>0.29</v>
      </c>
      <c r="L618" s="10">
        <f t="shared" si="2"/>
        <v>-6.043333333333334</v>
      </c>
    </row>
    <row r="619" spans="1:12" ht="12.75">
      <c r="A619" s="3" t="s">
        <v>52</v>
      </c>
      <c r="B619" t="s">
        <v>8</v>
      </c>
      <c r="C619" s="8">
        <v>-8.39</v>
      </c>
      <c r="D619" s="8">
        <v>-9.22</v>
      </c>
      <c r="E619" s="8">
        <v>-10.88</v>
      </c>
      <c r="F619" s="8">
        <v>-7.06</v>
      </c>
      <c r="G619" s="8">
        <v>-3.4</v>
      </c>
      <c r="H619" s="8">
        <v>-0.8</v>
      </c>
      <c r="I619" s="8">
        <v>0.66</v>
      </c>
      <c r="J619" s="8">
        <v>-1.13</v>
      </c>
      <c r="K619" s="8">
        <v>-0.71</v>
      </c>
      <c r="L619" s="10">
        <f t="shared" si="2"/>
        <v>-7.113333333333333</v>
      </c>
    </row>
    <row r="620" spans="1:12" ht="12.75">
      <c r="A620" s="3" t="s">
        <v>53</v>
      </c>
      <c r="B620" t="s">
        <v>8</v>
      </c>
      <c r="C620" s="8">
        <v>-7.18</v>
      </c>
      <c r="D620" s="8">
        <v>-6.94</v>
      </c>
      <c r="E620" s="8">
        <v>-8.78</v>
      </c>
      <c r="F620" s="8">
        <v>-5.08</v>
      </c>
      <c r="G620" s="8">
        <v>-2.52</v>
      </c>
      <c r="H620" s="8">
        <v>-1.73</v>
      </c>
      <c r="I620" s="8">
        <v>1.71</v>
      </c>
      <c r="J620" s="8">
        <v>-1.53</v>
      </c>
      <c r="K620" s="8">
        <v>-1.39</v>
      </c>
      <c r="L620" s="10">
        <f t="shared" si="2"/>
        <v>-5.46</v>
      </c>
    </row>
    <row r="621" spans="1:12" ht="12.75">
      <c r="A621" s="3" t="s">
        <v>54</v>
      </c>
      <c r="B621" t="s">
        <v>8</v>
      </c>
      <c r="C621" s="8">
        <v>-10.24</v>
      </c>
      <c r="D621" s="8">
        <v>-7.73</v>
      </c>
      <c r="E621" s="8">
        <v>-7.11</v>
      </c>
      <c r="F621" s="8">
        <v>-3.11</v>
      </c>
      <c r="G621" s="8">
        <v>-4.55</v>
      </c>
      <c r="H621" s="8">
        <v>-2.98</v>
      </c>
      <c r="I621" s="8">
        <v>1.2</v>
      </c>
      <c r="J621" s="8">
        <v>-2.73</v>
      </c>
      <c r="K621" s="8">
        <v>-2.48</v>
      </c>
      <c r="L621" s="10">
        <f t="shared" si="2"/>
        <v>-4.923333333333333</v>
      </c>
    </row>
    <row r="622" spans="1:12" ht="12.75">
      <c r="A622" s="3" t="s">
        <v>56</v>
      </c>
      <c r="B622" t="s">
        <v>8</v>
      </c>
      <c r="C622" s="8">
        <v>-4.84</v>
      </c>
      <c r="D622" s="8">
        <v>-5.8</v>
      </c>
      <c r="E622" s="8">
        <v>-5.74</v>
      </c>
      <c r="F622" s="8">
        <v>-4.38</v>
      </c>
      <c r="G622" s="8">
        <v>-4.37</v>
      </c>
      <c r="H622" s="8">
        <v>-2.09</v>
      </c>
      <c r="I622" s="8">
        <v>2.09</v>
      </c>
      <c r="J622" s="8">
        <v>-0.41</v>
      </c>
      <c r="K622" s="8">
        <v>-0.24</v>
      </c>
      <c r="L622" s="10">
        <f t="shared" si="2"/>
        <v>-4.830000000000001</v>
      </c>
    </row>
    <row r="623" spans="1:12" ht="12.75">
      <c r="A623" s="3" t="s">
        <v>57</v>
      </c>
      <c r="B623" t="s">
        <v>8</v>
      </c>
      <c r="C623" s="8">
        <v>0.09</v>
      </c>
      <c r="D623" s="8">
        <v>-7.28</v>
      </c>
      <c r="E623" s="8">
        <v>-5.02</v>
      </c>
      <c r="F623" s="8">
        <v>-4.41</v>
      </c>
      <c r="G623" s="8">
        <v>-4.11</v>
      </c>
      <c r="H623" s="8">
        <v>-2.05</v>
      </c>
      <c r="I623" s="8">
        <v>2.51</v>
      </c>
      <c r="J623" s="8">
        <v>-0.84</v>
      </c>
      <c r="K623" s="8">
        <v>-0.51</v>
      </c>
      <c r="L623" s="10">
        <f t="shared" si="2"/>
        <v>-4.513333333333333</v>
      </c>
    </row>
    <row r="624" spans="1:12" ht="12.75">
      <c r="A624" s="3" t="s">
        <v>63</v>
      </c>
      <c r="B624" t="s">
        <v>8</v>
      </c>
      <c r="C624" s="8">
        <v>-5.81</v>
      </c>
      <c r="D624" s="8">
        <v>-5.2</v>
      </c>
      <c r="E624" s="8">
        <v>-4.53</v>
      </c>
      <c r="F624" s="8">
        <v>-4.85</v>
      </c>
      <c r="G624" s="8">
        <v>-4.33</v>
      </c>
      <c r="H624" s="8">
        <v>-1.43</v>
      </c>
      <c r="I624" s="8">
        <v>2.01</v>
      </c>
      <c r="J624" s="8">
        <v>-1.7</v>
      </c>
      <c r="K624" s="8">
        <v>-1.77</v>
      </c>
      <c r="L624" s="10">
        <f t="shared" si="2"/>
        <v>-4.569999999999999</v>
      </c>
    </row>
    <row r="625" spans="1:12" ht="12.75">
      <c r="A625" s="3" t="s">
        <v>64</v>
      </c>
      <c r="B625" t="s">
        <v>8</v>
      </c>
      <c r="C625" s="8">
        <v>-6.04</v>
      </c>
      <c r="D625" s="8">
        <v>-6.31</v>
      </c>
      <c r="E625" s="8">
        <v>-5.65</v>
      </c>
      <c r="F625" s="8">
        <v>-4.41</v>
      </c>
      <c r="G625" s="8">
        <v>-4.79</v>
      </c>
      <c r="H625" s="8">
        <v>-1.98</v>
      </c>
      <c r="I625" s="8">
        <v>2.14</v>
      </c>
      <c r="J625" s="8">
        <v>-2.02</v>
      </c>
      <c r="K625" s="8">
        <v>-2.05</v>
      </c>
      <c r="L625" s="10">
        <f t="shared" si="2"/>
        <v>-4.95</v>
      </c>
    </row>
    <row r="626" spans="1:12" ht="12.75">
      <c r="A626" s="3" t="s">
        <v>65</v>
      </c>
      <c r="B626" t="s">
        <v>8</v>
      </c>
      <c r="C626" s="8">
        <v>-2.66</v>
      </c>
      <c r="D626" s="8">
        <v>-6.24</v>
      </c>
      <c r="E626" s="8">
        <v>-5.77</v>
      </c>
      <c r="F626" s="8">
        <v>-6.04</v>
      </c>
      <c r="G626" s="8">
        <v>-4.57</v>
      </c>
      <c r="H626" s="8">
        <v>-1.96</v>
      </c>
      <c r="I626" s="8">
        <v>1.92</v>
      </c>
      <c r="J626" s="8">
        <v>-1.99</v>
      </c>
      <c r="K626" s="8">
        <v>-1.97</v>
      </c>
      <c r="L626" s="10">
        <f t="shared" si="2"/>
        <v>-5.46</v>
      </c>
    </row>
    <row r="627" spans="1:12" ht="12.75">
      <c r="A627" s="3" t="s">
        <v>58</v>
      </c>
      <c r="B627" t="s">
        <v>8</v>
      </c>
      <c r="C627" s="8">
        <v>-4.18</v>
      </c>
      <c r="D627" s="8">
        <v>-4.15</v>
      </c>
      <c r="E627" s="8">
        <v>-5.96</v>
      </c>
      <c r="F627" s="8">
        <v>-6.12</v>
      </c>
      <c r="G627" s="8">
        <v>-4.45</v>
      </c>
      <c r="H627" s="8">
        <v>-1.78</v>
      </c>
      <c r="I627" s="8">
        <v>2.76</v>
      </c>
      <c r="J627" s="8">
        <v>-1.11</v>
      </c>
      <c r="K627" s="8">
        <v>-1.03</v>
      </c>
      <c r="L627" s="10">
        <f t="shared" si="2"/>
        <v>-5.510000000000001</v>
      </c>
    </row>
    <row r="628" spans="1:12" ht="12.75">
      <c r="A628" s="3" t="s">
        <v>59</v>
      </c>
      <c r="B628" t="s">
        <v>8</v>
      </c>
      <c r="C628" s="8">
        <v>-6.78</v>
      </c>
      <c r="D628" s="8">
        <v>-5.61</v>
      </c>
      <c r="E628" s="8">
        <v>-6.29</v>
      </c>
      <c r="F628" s="8">
        <v>-5.35</v>
      </c>
      <c r="G628" s="8">
        <v>-3.58</v>
      </c>
      <c r="H628" s="8">
        <v>-1.92</v>
      </c>
      <c r="I628" s="8">
        <v>3.61</v>
      </c>
      <c r="J628" s="8">
        <v>0.23</v>
      </c>
      <c r="K628" s="8">
        <v>0.31</v>
      </c>
      <c r="L628" s="10">
        <f t="shared" si="2"/>
        <v>-5.073333333333333</v>
      </c>
    </row>
    <row r="629" spans="1:12" ht="12.75">
      <c r="A629" s="3" t="s">
        <v>60</v>
      </c>
      <c r="B629" t="s">
        <v>8</v>
      </c>
      <c r="C629" s="8">
        <v>-6.71</v>
      </c>
      <c r="D629" s="8">
        <v>-5.55</v>
      </c>
      <c r="E629" s="8">
        <v>-4.8</v>
      </c>
      <c r="F629" s="8">
        <v>-5.71</v>
      </c>
      <c r="G629" s="8">
        <v>-3.57</v>
      </c>
      <c r="H629" s="8">
        <v>-1.69</v>
      </c>
      <c r="I629" s="8">
        <v>3.26</v>
      </c>
      <c r="J629" s="8">
        <v>2.39</v>
      </c>
      <c r="K629" s="8">
        <v>1.98</v>
      </c>
      <c r="L629" s="10">
        <f t="shared" si="2"/>
        <v>-4.693333333333333</v>
      </c>
    </row>
    <row r="630" spans="1:12" ht="12.75">
      <c r="A630" s="3" t="s">
        <v>61</v>
      </c>
      <c r="B630" t="s">
        <v>8</v>
      </c>
      <c r="C630" s="8">
        <v>-6.09</v>
      </c>
      <c r="D630" s="8">
        <v>-6.42</v>
      </c>
      <c r="E630" s="8">
        <v>-7.97</v>
      </c>
      <c r="F630" s="8">
        <v>-6.13</v>
      </c>
      <c r="G630" s="8">
        <v>-4.17</v>
      </c>
      <c r="H630" s="8">
        <v>-1.91</v>
      </c>
      <c r="I630" s="8">
        <v>3.29</v>
      </c>
      <c r="J630" s="8">
        <v>2.6</v>
      </c>
      <c r="K630" s="8">
        <v>2.42</v>
      </c>
      <c r="L630" s="10">
        <f t="shared" si="2"/>
        <v>-6.09</v>
      </c>
    </row>
    <row r="631" spans="1:12" ht="12.75">
      <c r="A631" s="3" t="s">
        <v>62</v>
      </c>
      <c r="B631" t="s">
        <v>8</v>
      </c>
      <c r="C631" s="8">
        <v>-0.69</v>
      </c>
      <c r="D631" s="8">
        <v>-4.95</v>
      </c>
      <c r="E631" s="8">
        <v>-5.52</v>
      </c>
      <c r="F631" s="8">
        <v>-6.37</v>
      </c>
      <c r="G631" s="8">
        <v>-3.98</v>
      </c>
      <c r="H631" s="8">
        <v>-2.25</v>
      </c>
      <c r="I631" s="8">
        <v>2.85</v>
      </c>
      <c r="J631" s="8">
        <v>4.15</v>
      </c>
      <c r="K631" s="8">
        <v>4.09</v>
      </c>
      <c r="L631" s="10">
        <f t="shared" si="2"/>
        <v>-5.29</v>
      </c>
    </row>
    <row r="632" spans="1:12" ht="12.75">
      <c r="A632" s="3"/>
      <c r="C632" s="3"/>
      <c r="D632" s="3"/>
      <c r="E632" s="3"/>
      <c r="F632" s="3"/>
      <c r="G632" s="3"/>
      <c r="H632" s="3"/>
      <c r="I632" s="3"/>
      <c r="J632" s="3"/>
      <c r="K632" s="3"/>
      <c r="L632" s="10"/>
    </row>
    <row r="633" spans="1:12" ht="12.75">
      <c r="A633" s="3"/>
      <c r="C633" s="3"/>
      <c r="D633" s="3"/>
      <c r="E633" s="3"/>
      <c r="F633" s="3"/>
      <c r="G633" s="3"/>
      <c r="H633" s="3"/>
      <c r="I633" s="3"/>
      <c r="J633" s="3"/>
      <c r="K633" s="3"/>
      <c r="L633" s="10"/>
    </row>
    <row r="634" ht="12.75">
      <c r="L634" s="10"/>
    </row>
    <row r="635" spans="3:12" ht="12.75">
      <c r="C635" s="2">
        <v>125</v>
      </c>
      <c r="D635" s="2">
        <v>250</v>
      </c>
      <c r="E635" s="2">
        <v>500</v>
      </c>
      <c r="F635" s="2">
        <v>1000</v>
      </c>
      <c r="G635" s="2">
        <v>2000</v>
      </c>
      <c r="H635" s="2">
        <v>4000</v>
      </c>
      <c r="I635" s="2">
        <v>8000</v>
      </c>
      <c r="J635" s="2" t="s">
        <v>3</v>
      </c>
      <c r="K635" s="2" t="s">
        <v>4</v>
      </c>
      <c r="L635" s="13" t="s">
        <v>73</v>
      </c>
    </row>
    <row r="636" spans="1:12" ht="12.75">
      <c r="A636" s="7" t="s">
        <v>42</v>
      </c>
      <c r="B636" s="3" t="s">
        <v>9</v>
      </c>
      <c r="C636" s="8">
        <v>13.72</v>
      </c>
      <c r="D636" s="8">
        <v>12.57</v>
      </c>
      <c r="E636" s="8">
        <v>13.52</v>
      </c>
      <c r="F636" s="8">
        <v>12.6</v>
      </c>
      <c r="G636" s="8">
        <v>16.95</v>
      </c>
      <c r="H636" s="8">
        <v>14.78</v>
      </c>
      <c r="I636" s="8">
        <v>22.88</v>
      </c>
      <c r="J636" s="8">
        <v>19.92</v>
      </c>
      <c r="K636" s="8">
        <v>21.94</v>
      </c>
      <c r="L636" s="10">
        <f>AVERAGE(E636:G636)</f>
        <v>14.356666666666664</v>
      </c>
    </row>
    <row r="637" spans="1:12" ht="12.75">
      <c r="A637" s="7" t="s">
        <v>43</v>
      </c>
      <c r="B637" s="3" t="s">
        <v>9</v>
      </c>
      <c r="C637" s="8">
        <v>5.71</v>
      </c>
      <c r="D637" s="8">
        <v>9.11</v>
      </c>
      <c r="E637" s="8">
        <v>7.02</v>
      </c>
      <c r="F637" s="8">
        <v>7.13</v>
      </c>
      <c r="G637" s="8">
        <v>10.02</v>
      </c>
      <c r="H637" s="8">
        <v>10.32</v>
      </c>
      <c r="I637" s="8">
        <v>16.73</v>
      </c>
      <c r="J637" s="8">
        <v>14.66</v>
      </c>
      <c r="K637" s="8">
        <v>17.07</v>
      </c>
      <c r="L637" s="10">
        <f aca="true" t="shared" si="3" ref="L637:L658">AVERAGE(E637:G637)</f>
        <v>8.056666666666667</v>
      </c>
    </row>
    <row r="638" spans="1:12" ht="12.75">
      <c r="A638" s="3" t="s">
        <v>44</v>
      </c>
      <c r="B638" s="3" t="s">
        <v>9</v>
      </c>
      <c r="C638" s="8">
        <v>0.28</v>
      </c>
      <c r="D638" s="8">
        <v>0.66</v>
      </c>
      <c r="E638" s="8">
        <v>0.59</v>
      </c>
      <c r="F638" s="8">
        <v>3.45</v>
      </c>
      <c r="G638" s="8">
        <v>6.62</v>
      </c>
      <c r="H638" s="8">
        <v>10.57</v>
      </c>
      <c r="I638" s="8">
        <v>13</v>
      </c>
      <c r="J638" s="8">
        <v>11.13</v>
      </c>
      <c r="K638" s="8">
        <v>12.6</v>
      </c>
      <c r="L638" s="10">
        <f t="shared" si="3"/>
        <v>3.5533333333333332</v>
      </c>
    </row>
    <row r="639" spans="1:12" ht="12.75">
      <c r="A639" s="3" t="s">
        <v>45</v>
      </c>
      <c r="B639" s="3" t="s">
        <v>9</v>
      </c>
      <c r="C639" s="8">
        <v>-2.49</v>
      </c>
      <c r="D639" s="8">
        <v>1.48</v>
      </c>
      <c r="E639" s="8">
        <v>-0.35</v>
      </c>
      <c r="F639" s="8">
        <v>3.2</v>
      </c>
      <c r="G639" s="8">
        <v>4.74</v>
      </c>
      <c r="H639" s="8">
        <v>8.24</v>
      </c>
      <c r="I639" s="8">
        <v>12.59</v>
      </c>
      <c r="J639" s="8">
        <v>10.28</v>
      </c>
      <c r="K639" s="8">
        <v>12.39</v>
      </c>
      <c r="L639" s="10">
        <f t="shared" si="3"/>
        <v>2.53</v>
      </c>
    </row>
    <row r="640" spans="1:12" ht="12.75">
      <c r="A640" s="3" t="s">
        <v>46</v>
      </c>
      <c r="B640" s="3" t="s">
        <v>9</v>
      </c>
      <c r="C640" s="8">
        <v>-0.9</v>
      </c>
      <c r="D640" s="8">
        <v>-0.44</v>
      </c>
      <c r="E640" s="8">
        <v>-2.17</v>
      </c>
      <c r="F640" s="8">
        <v>2.61</v>
      </c>
      <c r="G640" s="8">
        <v>4.34</v>
      </c>
      <c r="H640" s="8">
        <v>8.09</v>
      </c>
      <c r="I640" s="8">
        <v>10.19</v>
      </c>
      <c r="J640" s="8">
        <v>8.79</v>
      </c>
      <c r="K640" s="8">
        <v>10.29</v>
      </c>
      <c r="L640" s="10">
        <f t="shared" si="3"/>
        <v>1.593333333333333</v>
      </c>
    </row>
    <row r="641" spans="1:12" ht="12.75">
      <c r="A641" s="3" t="s">
        <v>47</v>
      </c>
      <c r="B641" s="3" t="s">
        <v>9</v>
      </c>
      <c r="C641" s="8">
        <v>0.62</v>
      </c>
      <c r="D641" s="8">
        <v>-2.03</v>
      </c>
      <c r="E641" s="8">
        <v>-4.13</v>
      </c>
      <c r="F641" s="8">
        <v>0.61</v>
      </c>
      <c r="G641" s="8">
        <v>3.35</v>
      </c>
      <c r="H641" s="8">
        <v>5.19</v>
      </c>
      <c r="I641" s="8">
        <v>9.06</v>
      </c>
      <c r="J641" s="8">
        <v>6.68</v>
      </c>
      <c r="K641" s="8">
        <v>8.2</v>
      </c>
      <c r="L641" s="10">
        <f t="shared" si="3"/>
        <v>-0.05666666666666664</v>
      </c>
    </row>
    <row r="642" spans="1:12" ht="12.75">
      <c r="A642" s="3" t="s">
        <v>48</v>
      </c>
      <c r="B642" s="3" t="s">
        <v>9</v>
      </c>
      <c r="C642" s="8">
        <v>-0.57</v>
      </c>
      <c r="D642" s="8">
        <v>-3.86</v>
      </c>
      <c r="E642" s="8">
        <v>-1.54</v>
      </c>
      <c r="F642" s="8">
        <v>-2.05</v>
      </c>
      <c r="G642" s="8">
        <v>2.17</v>
      </c>
      <c r="H642" s="8">
        <v>3.41</v>
      </c>
      <c r="I642" s="8">
        <v>7.78</v>
      </c>
      <c r="J642" s="8">
        <v>4.68</v>
      </c>
      <c r="K642" s="8">
        <v>5.93</v>
      </c>
      <c r="L642" s="10">
        <f t="shared" si="3"/>
        <v>-0.47333333333333333</v>
      </c>
    </row>
    <row r="643" spans="1:12" ht="12.75">
      <c r="A643" s="3" t="s">
        <v>49</v>
      </c>
      <c r="B643" s="3" t="s">
        <v>9</v>
      </c>
      <c r="C643" s="8">
        <v>-3.12</v>
      </c>
      <c r="D643" s="8">
        <v>-3.75</v>
      </c>
      <c r="E643" s="8">
        <v>-4.8</v>
      </c>
      <c r="F643" s="8">
        <v>-1.49</v>
      </c>
      <c r="G643" s="8">
        <v>1.3</v>
      </c>
      <c r="H643" s="8">
        <v>3.46</v>
      </c>
      <c r="I643" s="8">
        <v>6.28</v>
      </c>
      <c r="J643" s="8">
        <v>3.31</v>
      </c>
      <c r="K643" s="8">
        <v>3.73</v>
      </c>
      <c r="L643" s="10">
        <f t="shared" si="3"/>
        <v>-1.6633333333333333</v>
      </c>
    </row>
    <row r="644" spans="1:12" ht="12.75">
      <c r="A644" s="3" t="s">
        <v>50</v>
      </c>
      <c r="B644" s="3" t="s">
        <v>9</v>
      </c>
      <c r="C644" s="8">
        <v>-1.72</v>
      </c>
      <c r="D644" s="8">
        <v>-2.89</v>
      </c>
      <c r="E644" s="8">
        <v>-4.14</v>
      </c>
      <c r="F644" s="8">
        <v>-0.46</v>
      </c>
      <c r="G644" s="8">
        <v>1.92</v>
      </c>
      <c r="H644" s="8">
        <v>3.61</v>
      </c>
      <c r="I644" s="8">
        <v>6.29</v>
      </c>
      <c r="J644" s="8">
        <v>3.67</v>
      </c>
      <c r="K644" s="8">
        <v>4.15</v>
      </c>
      <c r="L644" s="10">
        <f t="shared" si="3"/>
        <v>-0.8933333333333332</v>
      </c>
    </row>
    <row r="645" spans="1:12" ht="12.75">
      <c r="A645" s="3" t="s">
        <v>51</v>
      </c>
      <c r="B645" s="3" t="s">
        <v>9</v>
      </c>
      <c r="C645" s="8">
        <v>-0.53</v>
      </c>
      <c r="D645" s="8">
        <v>-6.17</v>
      </c>
      <c r="E645" s="8">
        <v>-5.79</v>
      </c>
      <c r="F645" s="8">
        <v>-3.45</v>
      </c>
      <c r="G645" s="8">
        <v>-0.34</v>
      </c>
      <c r="H645" s="8">
        <v>2.62</v>
      </c>
      <c r="I645" s="8">
        <v>5.17</v>
      </c>
      <c r="J645" s="8">
        <v>2.31</v>
      </c>
      <c r="K645" s="8">
        <v>2.74</v>
      </c>
      <c r="L645" s="10">
        <f t="shared" si="3"/>
        <v>-3.1933333333333334</v>
      </c>
    </row>
    <row r="646" spans="1:12" ht="12.75">
      <c r="A646" s="3" t="s">
        <v>52</v>
      </c>
      <c r="B646" s="3" t="s">
        <v>9</v>
      </c>
      <c r="C646" s="8">
        <v>-1.85</v>
      </c>
      <c r="D646" s="8">
        <v>-3.6</v>
      </c>
      <c r="E646" s="8">
        <v>-6.36</v>
      </c>
      <c r="F646" s="8">
        <v>-3.58</v>
      </c>
      <c r="G646" s="8">
        <v>0.49</v>
      </c>
      <c r="H646" s="8">
        <v>1.86</v>
      </c>
      <c r="I646" s="8">
        <v>4.93</v>
      </c>
      <c r="J646" s="8">
        <v>1.87</v>
      </c>
      <c r="K646" s="8">
        <v>2.16</v>
      </c>
      <c r="L646" s="10">
        <f t="shared" si="3"/>
        <v>-3.1500000000000004</v>
      </c>
    </row>
    <row r="647" spans="1:12" ht="12.75">
      <c r="A647" s="3" t="s">
        <v>53</v>
      </c>
      <c r="B647" s="3" t="s">
        <v>9</v>
      </c>
      <c r="C647" s="8">
        <v>-0.52</v>
      </c>
      <c r="D647" s="8">
        <v>-0.96</v>
      </c>
      <c r="E647" s="8">
        <v>-3.64</v>
      </c>
      <c r="F647" s="8">
        <v>-2.16</v>
      </c>
      <c r="G647" s="8">
        <v>-0.36</v>
      </c>
      <c r="H647" s="8">
        <v>1.15</v>
      </c>
      <c r="I647" s="8">
        <v>5.31</v>
      </c>
      <c r="J647" s="8">
        <v>1.13</v>
      </c>
      <c r="K647" s="8">
        <v>1.32</v>
      </c>
      <c r="L647" s="10">
        <f t="shared" si="3"/>
        <v>-2.0533333333333337</v>
      </c>
    </row>
    <row r="648" spans="1:12" ht="12.75">
      <c r="A648" s="3" t="s">
        <v>54</v>
      </c>
      <c r="B648" s="3" t="s">
        <v>9</v>
      </c>
      <c r="C648" s="8">
        <v>-6.2</v>
      </c>
      <c r="D648" s="8">
        <v>-2.82</v>
      </c>
      <c r="E648" s="8">
        <v>-2.61</v>
      </c>
      <c r="F648" s="8">
        <v>-1.03</v>
      </c>
      <c r="G648" s="8">
        <v>-1.63</v>
      </c>
      <c r="H648" s="8">
        <v>0.22</v>
      </c>
      <c r="I648" s="8">
        <v>5.21</v>
      </c>
      <c r="J648" s="8">
        <v>0.27</v>
      </c>
      <c r="K648" s="8">
        <v>0.48</v>
      </c>
      <c r="L648" s="10">
        <f t="shared" si="3"/>
        <v>-1.7566666666666666</v>
      </c>
    </row>
    <row r="649" spans="1:12" ht="12.75">
      <c r="A649" s="3" t="s">
        <v>56</v>
      </c>
      <c r="B649" s="3" t="s">
        <v>9</v>
      </c>
      <c r="C649" s="8">
        <v>-2.34</v>
      </c>
      <c r="D649" s="8">
        <v>-3.89</v>
      </c>
      <c r="E649" s="8">
        <v>-2.81</v>
      </c>
      <c r="F649" s="8">
        <v>-2.27</v>
      </c>
      <c r="G649" s="8">
        <v>-1.92</v>
      </c>
      <c r="H649" s="8">
        <v>0.95</v>
      </c>
      <c r="I649" s="8">
        <v>6</v>
      </c>
      <c r="J649" s="8">
        <v>3.01</v>
      </c>
      <c r="K649" s="8">
        <v>3.48</v>
      </c>
      <c r="L649" s="10">
        <f t="shared" si="3"/>
        <v>-2.3333333333333335</v>
      </c>
    </row>
    <row r="650" spans="1:12" ht="12.75">
      <c r="A650" s="3" t="s">
        <v>57</v>
      </c>
      <c r="B650" s="3" t="s">
        <v>9</v>
      </c>
      <c r="C650" s="8">
        <v>2.72</v>
      </c>
      <c r="D650" s="8">
        <v>-3.55</v>
      </c>
      <c r="E650" s="8">
        <v>-2.73</v>
      </c>
      <c r="F650" s="8">
        <v>-2.67</v>
      </c>
      <c r="G650" s="8">
        <v>-1.19</v>
      </c>
      <c r="H650" s="8">
        <v>0.77</v>
      </c>
      <c r="I650" s="8">
        <v>6.17</v>
      </c>
      <c r="J650" s="8">
        <v>2.49</v>
      </c>
      <c r="K650" s="8">
        <v>3.28</v>
      </c>
      <c r="L650" s="10">
        <f t="shared" si="3"/>
        <v>-2.1966666666666668</v>
      </c>
    </row>
    <row r="651" spans="1:12" ht="12.75">
      <c r="A651" s="3" t="s">
        <v>63</v>
      </c>
      <c r="B651" s="3" t="s">
        <v>9</v>
      </c>
      <c r="C651" s="8">
        <v>-3.73</v>
      </c>
      <c r="D651" s="8">
        <v>-1.31</v>
      </c>
      <c r="E651" s="8">
        <v>-2.28</v>
      </c>
      <c r="F651" s="8">
        <v>-1.94</v>
      </c>
      <c r="G651" s="8">
        <v>-2.19</v>
      </c>
      <c r="H651" s="8">
        <v>1.37</v>
      </c>
      <c r="I651" s="8">
        <v>5.58</v>
      </c>
      <c r="J651" s="8">
        <v>1.24</v>
      </c>
      <c r="K651" s="8">
        <v>1.5</v>
      </c>
      <c r="L651" s="10">
        <f t="shared" si="3"/>
        <v>-2.1366666666666667</v>
      </c>
    </row>
    <row r="652" spans="1:12" ht="12.75">
      <c r="A652" s="3" t="s">
        <v>64</v>
      </c>
      <c r="B652" s="3" t="s">
        <v>9</v>
      </c>
      <c r="C652" s="8">
        <v>-3.91</v>
      </c>
      <c r="D652" s="8">
        <v>-5.02</v>
      </c>
      <c r="E652" s="8">
        <v>-3.81</v>
      </c>
      <c r="F652" s="8">
        <v>-2.63</v>
      </c>
      <c r="G652" s="8">
        <v>-2.14</v>
      </c>
      <c r="H652" s="8">
        <v>0.82</v>
      </c>
      <c r="I652" s="8">
        <v>5.78</v>
      </c>
      <c r="J652" s="8">
        <v>0.99</v>
      </c>
      <c r="K652" s="8">
        <v>1.24</v>
      </c>
      <c r="L652" s="10">
        <f t="shared" si="3"/>
        <v>-2.86</v>
      </c>
    </row>
    <row r="653" spans="1:12" ht="12.75">
      <c r="A653" s="3" t="s">
        <v>65</v>
      </c>
      <c r="B653" s="3" t="s">
        <v>9</v>
      </c>
      <c r="C653" s="8">
        <v>-0.53</v>
      </c>
      <c r="D653" s="8">
        <v>-4.78</v>
      </c>
      <c r="E653" s="8">
        <v>-2.5</v>
      </c>
      <c r="F653" s="8">
        <v>-3.17</v>
      </c>
      <c r="G653" s="8">
        <v>-1.84</v>
      </c>
      <c r="H653" s="8">
        <v>1.01</v>
      </c>
      <c r="I653" s="8">
        <v>5.59</v>
      </c>
      <c r="J653" s="8">
        <v>1.29</v>
      </c>
      <c r="K653" s="8">
        <v>1.68</v>
      </c>
      <c r="L653" s="10">
        <f t="shared" si="3"/>
        <v>-2.5033333333333334</v>
      </c>
    </row>
    <row r="654" spans="1:12" ht="12.75">
      <c r="A654" s="3" t="s">
        <v>58</v>
      </c>
      <c r="B654" s="3" t="s">
        <v>9</v>
      </c>
      <c r="C654" s="8">
        <v>-2.63</v>
      </c>
      <c r="D654" s="8">
        <v>-1.72</v>
      </c>
      <c r="E654" s="8">
        <v>-3.15</v>
      </c>
      <c r="F654" s="8">
        <v>-3.98</v>
      </c>
      <c r="G654" s="8">
        <v>-2.31</v>
      </c>
      <c r="H654" s="8">
        <v>1.22</v>
      </c>
      <c r="I654" s="8">
        <v>6.05</v>
      </c>
      <c r="J654" s="8">
        <v>2.09</v>
      </c>
      <c r="K654" s="8">
        <v>2.56</v>
      </c>
      <c r="L654" s="10">
        <f t="shared" si="3"/>
        <v>-3.1466666666666665</v>
      </c>
    </row>
    <row r="655" spans="1:12" ht="12.75">
      <c r="A655" s="3" t="s">
        <v>59</v>
      </c>
      <c r="B655" s="3" t="s">
        <v>9</v>
      </c>
      <c r="C655" s="8">
        <v>-4.19</v>
      </c>
      <c r="D655" s="8">
        <v>-3.32</v>
      </c>
      <c r="E655" s="8">
        <v>-2.45</v>
      </c>
      <c r="F655" s="8">
        <v>-3.04</v>
      </c>
      <c r="G655" s="8">
        <v>-1.07</v>
      </c>
      <c r="H655" s="8">
        <v>1.05</v>
      </c>
      <c r="I655" s="8">
        <v>6.8</v>
      </c>
      <c r="J655" s="8">
        <v>3.57</v>
      </c>
      <c r="K655" s="8">
        <v>4.07</v>
      </c>
      <c r="L655" s="10">
        <f t="shared" si="3"/>
        <v>-2.186666666666667</v>
      </c>
    </row>
    <row r="656" spans="1:12" ht="12.75">
      <c r="A656" s="3" t="s">
        <v>60</v>
      </c>
      <c r="B656" s="3" t="s">
        <v>9</v>
      </c>
      <c r="C656" s="8">
        <v>-4.73</v>
      </c>
      <c r="D656" s="8">
        <v>-2.38</v>
      </c>
      <c r="E656" s="8">
        <v>-2.1</v>
      </c>
      <c r="F656" s="8">
        <v>-2.69</v>
      </c>
      <c r="G656" s="8">
        <v>-1.16</v>
      </c>
      <c r="H656" s="8">
        <v>1.16</v>
      </c>
      <c r="I656" s="8">
        <v>6.8</v>
      </c>
      <c r="J656" s="8">
        <v>5.7</v>
      </c>
      <c r="K656" s="8">
        <v>5.36</v>
      </c>
      <c r="L656" s="10">
        <f t="shared" si="3"/>
        <v>-1.9833333333333334</v>
      </c>
    </row>
    <row r="657" spans="1:12" ht="12.75">
      <c r="A657" s="3" t="s">
        <v>61</v>
      </c>
      <c r="B657" s="3" t="s">
        <v>9</v>
      </c>
      <c r="C657" s="8">
        <v>-3.06</v>
      </c>
      <c r="D657" s="8">
        <v>-4.83</v>
      </c>
      <c r="E657" s="8">
        <v>-4.22</v>
      </c>
      <c r="F657" s="8">
        <v>-1.77</v>
      </c>
      <c r="G657" s="8">
        <v>-1.8</v>
      </c>
      <c r="H657" s="8">
        <v>1.4</v>
      </c>
      <c r="I657" s="8">
        <v>6.78</v>
      </c>
      <c r="J657" s="8">
        <v>5.94</v>
      </c>
      <c r="K657" s="8">
        <v>5.91</v>
      </c>
      <c r="L657" s="10">
        <f t="shared" si="3"/>
        <v>-2.5966666666666667</v>
      </c>
    </row>
    <row r="658" spans="1:12" ht="12.75">
      <c r="A658" s="3" t="s">
        <v>62</v>
      </c>
      <c r="B658" s="3" t="s">
        <v>9</v>
      </c>
      <c r="C658" s="8">
        <v>0.73</v>
      </c>
      <c r="D658" s="8">
        <v>-2.84</v>
      </c>
      <c r="E658" s="8">
        <v>-3.06</v>
      </c>
      <c r="F658" s="8">
        <v>-3.32</v>
      </c>
      <c r="G658" s="8">
        <v>-1.57</v>
      </c>
      <c r="H658" s="8">
        <v>0.37</v>
      </c>
      <c r="I658" s="8">
        <v>6.56</v>
      </c>
      <c r="J658" s="8">
        <v>7.09</v>
      </c>
      <c r="K658" s="8">
        <v>7.19</v>
      </c>
      <c r="L658" s="10">
        <f t="shared" si="3"/>
        <v>-2.65</v>
      </c>
    </row>
    <row r="659" ht="12.75">
      <c r="A659" s="3"/>
    </row>
    <row r="660" ht="12.75">
      <c r="A660" s="3"/>
    </row>
    <row r="661" spans="1:11" ht="12.75">
      <c r="A661" s="3"/>
      <c r="B661" s="3"/>
      <c r="C661" s="8"/>
      <c r="D661" s="8"/>
      <c r="E661" s="8"/>
      <c r="F661" s="8"/>
      <c r="G661" s="8"/>
      <c r="H661" s="8"/>
      <c r="I661" s="8"/>
      <c r="J661" s="8"/>
      <c r="K661" s="8"/>
    </row>
    <row r="662" spans="3:12" s="3" customFormat="1" ht="12.75">
      <c r="C662" s="2">
        <v>125</v>
      </c>
      <c r="D662" s="2">
        <v>250</v>
      </c>
      <c r="E662" s="2">
        <v>500</v>
      </c>
      <c r="F662" s="2">
        <v>1000</v>
      </c>
      <c r="G662" s="2">
        <v>2000</v>
      </c>
      <c r="H662" s="2">
        <v>4000</v>
      </c>
      <c r="I662" s="2">
        <v>8000</v>
      </c>
      <c r="J662" s="2" t="s">
        <v>3</v>
      </c>
      <c r="K662" s="2" t="s">
        <v>4</v>
      </c>
      <c r="L662" s="2" t="s">
        <v>73</v>
      </c>
    </row>
    <row r="663" spans="1:12" ht="12.75">
      <c r="A663" s="7" t="s">
        <v>42</v>
      </c>
      <c r="B663" s="3" t="s">
        <v>10</v>
      </c>
      <c r="C663" s="8">
        <v>93.59</v>
      </c>
      <c r="D663" s="8">
        <v>94.02</v>
      </c>
      <c r="E663" s="8">
        <v>94.91</v>
      </c>
      <c r="F663" s="8">
        <v>93.84</v>
      </c>
      <c r="G663" s="8">
        <v>97.25</v>
      </c>
      <c r="H663" s="8">
        <v>95.39</v>
      </c>
      <c r="I663" s="8">
        <v>98.98</v>
      </c>
      <c r="J663" s="8">
        <v>98.47</v>
      </c>
      <c r="K663" s="8">
        <v>98.99</v>
      </c>
      <c r="L663" s="10">
        <f>AVERAGE(E663:G663)</f>
        <v>95.33333333333333</v>
      </c>
    </row>
    <row r="664" spans="1:12" ht="12.75">
      <c r="A664" s="7" t="s">
        <v>43</v>
      </c>
      <c r="B664" s="3" t="s">
        <v>10</v>
      </c>
      <c r="C664" s="8">
        <v>69.39</v>
      </c>
      <c r="D664" s="8">
        <v>85.55</v>
      </c>
      <c r="E664" s="8">
        <v>79.85</v>
      </c>
      <c r="F664" s="8">
        <v>80.26</v>
      </c>
      <c r="G664" s="8">
        <v>88.74</v>
      </c>
      <c r="H664" s="8">
        <v>87.87</v>
      </c>
      <c r="I664" s="8">
        <v>96.19</v>
      </c>
      <c r="J664" s="8">
        <v>95.21</v>
      </c>
      <c r="K664" s="8">
        <v>97.07</v>
      </c>
      <c r="L664" s="10">
        <f aca="true" t="shared" si="4" ref="L664:L685">AVERAGE(E664:G664)</f>
        <v>82.95</v>
      </c>
    </row>
    <row r="665" spans="1:12" ht="12.75">
      <c r="A665" s="3" t="s">
        <v>44</v>
      </c>
      <c r="B665" s="3" t="s">
        <v>10</v>
      </c>
      <c r="C665" s="8">
        <v>42.86</v>
      </c>
      <c r="D665" s="8">
        <v>48.32</v>
      </c>
      <c r="E665" s="8">
        <v>48.78</v>
      </c>
      <c r="F665" s="8">
        <v>65.4</v>
      </c>
      <c r="G665" s="8">
        <v>78.09</v>
      </c>
      <c r="H665" s="8">
        <v>89.97</v>
      </c>
      <c r="I665" s="8">
        <v>91.79</v>
      </c>
      <c r="J665" s="8">
        <v>90.67</v>
      </c>
      <c r="K665" s="8">
        <v>92.98</v>
      </c>
      <c r="L665" s="10">
        <f t="shared" si="4"/>
        <v>64.09</v>
      </c>
    </row>
    <row r="666" spans="1:12" ht="12.75">
      <c r="A666" s="3" t="s">
        <v>45</v>
      </c>
      <c r="B666" s="3" t="s">
        <v>10</v>
      </c>
      <c r="C666" s="8">
        <v>21.7</v>
      </c>
      <c r="D666" s="8">
        <v>46.35</v>
      </c>
      <c r="E666" s="8">
        <v>39.08</v>
      </c>
      <c r="F666" s="8">
        <v>59.58</v>
      </c>
      <c r="G666" s="8">
        <v>69.03</v>
      </c>
      <c r="H666" s="8">
        <v>81.67</v>
      </c>
      <c r="I666" s="8">
        <v>92.05</v>
      </c>
      <c r="J666" s="8">
        <v>88.25</v>
      </c>
      <c r="K666" s="8">
        <v>92.37</v>
      </c>
      <c r="L666" s="10">
        <f t="shared" si="4"/>
        <v>55.89666666666667</v>
      </c>
    </row>
    <row r="667" spans="1:12" ht="12.75">
      <c r="A667" s="3" t="s">
        <v>46</v>
      </c>
      <c r="B667" s="3" t="s">
        <v>10</v>
      </c>
      <c r="C667" s="8">
        <v>29.76</v>
      </c>
      <c r="D667" s="8">
        <v>37.51</v>
      </c>
      <c r="E667" s="8">
        <v>22.42</v>
      </c>
      <c r="F667" s="8">
        <v>60.04</v>
      </c>
      <c r="G667" s="8">
        <v>67.28</v>
      </c>
      <c r="H667" s="8">
        <v>81.51</v>
      </c>
      <c r="I667" s="8">
        <v>86.36</v>
      </c>
      <c r="J667" s="8">
        <v>84.22</v>
      </c>
      <c r="K667" s="8">
        <v>88.25</v>
      </c>
      <c r="L667" s="10">
        <f t="shared" si="4"/>
        <v>49.913333333333334</v>
      </c>
    </row>
    <row r="668" spans="1:12" ht="12.75">
      <c r="A668" s="3" t="s">
        <v>47</v>
      </c>
      <c r="B668" s="3" t="s">
        <v>10</v>
      </c>
      <c r="C668" s="8">
        <v>18.69</v>
      </c>
      <c r="D668" s="8">
        <v>29.29</v>
      </c>
      <c r="E668" s="8">
        <v>16.03</v>
      </c>
      <c r="F668" s="8">
        <v>45.5</v>
      </c>
      <c r="G668" s="8">
        <v>62.54</v>
      </c>
      <c r="H668" s="8">
        <v>68.74</v>
      </c>
      <c r="I668" s="8">
        <v>81.69</v>
      </c>
      <c r="J668" s="8">
        <v>76.6</v>
      </c>
      <c r="K668" s="8">
        <v>82.35</v>
      </c>
      <c r="L668" s="10">
        <f t="shared" si="4"/>
        <v>41.35666666666666</v>
      </c>
    </row>
    <row r="669" spans="1:12" ht="12.75">
      <c r="A669" s="3" t="s">
        <v>48</v>
      </c>
      <c r="B669" s="3" t="s">
        <v>10</v>
      </c>
      <c r="C669" s="8">
        <v>13.42</v>
      </c>
      <c r="D669" s="8">
        <v>20.51</v>
      </c>
      <c r="E669" s="8">
        <v>18.31</v>
      </c>
      <c r="F669" s="8">
        <v>30.52</v>
      </c>
      <c r="G669" s="8">
        <v>51.27</v>
      </c>
      <c r="H669" s="8">
        <v>52.25</v>
      </c>
      <c r="I669" s="8">
        <v>72.8</v>
      </c>
      <c r="J669" s="8">
        <v>62.82</v>
      </c>
      <c r="K669" s="8">
        <v>69.91</v>
      </c>
      <c r="L669" s="10">
        <f t="shared" si="4"/>
        <v>33.36666666666667</v>
      </c>
    </row>
    <row r="670" spans="1:12" ht="12.75">
      <c r="A670" s="3" t="s">
        <v>49</v>
      </c>
      <c r="B670" s="3" t="s">
        <v>10</v>
      </c>
      <c r="C670" s="8">
        <v>2.45</v>
      </c>
      <c r="D670" s="8">
        <v>2.88</v>
      </c>
      <c r="E670" s="8">
        <v>2.61</v>
      </c>
      <c r="F670" s="8">
        <v>2.58</v>
      </c>
      <c r="G670" s="8">
        <v>2.13</v>
      </c>
      <c r="H670" s="8">
        <v>1.28</v>
      </c>
      <c r="I670" s="8">
        <v>0.74</v>
      </c>
      <c r="J670" s="8">
        <v>1.46</v>
      </c>
      <c r="K670" s="8">
        <v>1.42</v>
      </c>
      <c r="L670" s="10">
        <f t="shared" si="4"/>
        <v>2.44</v>
      </c>
    </row>
    <row r="671" spans="1:12" ht="12.75">
      <c r="A671" s="3" t="s">
        <v>50</v>
      </c>
      <c r="B671" s="3" t="s">
        <v>10</v>
      </c>
      <c r="C671" s="8">
        <v>11.24</v>
      </c>
      <c r="D671" s="8">
        <v>11.38</v>
      </c>
      <c r="E671" s="8">
        <v>12.98</v>
      </c>
      <c r="F671" s="8">
        <v>28.49</v>
      </c>
      <c r="G671" s="8">
        <v>42.63</v>
      </c>
      <c r="H671" s="8">
        <v>46.72</v>
      </c>
      <c r="I671" s="8">
        <v>61.66</v>
      </c>
      <c r="J671" s="8">
        <v>49.78</v>
      </c>
      <c r="K671" s="8">
        <v>53.31</v>
      </c>
      <c r="L671" s="10">
        <f t="shared" si="4"/>
        <v>28.03333333333333</v>
      </c>
    </row>
    <row r="672" spans="1:12" ht="12.75">
      <c r="A672" s="3" t="s">
        <v>51</v>
      </c>
      <c r="B672" s="3" t="s">
        <v>10</v>
      </c>
      <c r="C672" s="8">
        <v>14.42</v>
      </c>
      <c r="D672" s="8">
        <v>12.27</v>
      </c>
      <c r="E672" s="8">
        <v>12.24</v>
      </c>
      <c r="F672" s="8">
        <v>16.92</v>
      </c>
      <c r="G672" s="8">
        <v>35.11</v>
      </c>
      <c r="H672" s="8">
        <v>50.48</v>
      </c>
      <c r="I672" s="8">
        <v>55.21</v>
      </c>
      <c r="J672" s="8">
        <v>48.73</v>
      </c>
      <c r="K672" s="8">
        <v>51.66</v>
      </c>
      <c r="L672" s="10">
        <f t="shared" si="4"/>
        <v>21.423333333333336</v>
      </c>
    </row>
    <row r="673" spans="1:12" ht="12.75">
      <c r="A673" s="3" t="s">
        <v>52</v>
      </c>
      <c r="B673" s="3" t="s">
        <v>10</v>
      </c>
      <c r="C673" s="8">
        <v>12.66</v>
      </c>
      <c r="D673" s="8">
        <v>10.69</v>
      </c>
      <c r="E673" s="8">
        <v>7.55</v>
      </c>
      <c r="F673" s="8">
        <v>16.46</v>
      </c>
      <c r="G673" s="8">
        <v>31.37</v>
      </c>
      <c r="H673" s="8">
        <v>45.39</v>
      </c>
      <c r="I673" s="8">
        <v>53.78</v>
      </c>
      <c r="J673" s="8">
        <v>43.51</v>
      </c>
      <c r="K673" s="8">
        <v>45.95</v>
      </c>
      <c r="L673" s="10">
        <f t="shared" si="4"/>
        <v>18.46</v>
      </c>
    </row>
    <row r="674" spans="1:12" ht="12.75">
      <c r="A674" s="3" t="s">
        <v>53</v>
      </c>
      <c r="B674" s="3" t="s">
        <v>10</v>
      </c>
      <c r="C674" s="8">
        <v>16.05</v>
      </c>
      <c r="D674" s="8">
        <v>16.83</v>
      </c>
      <c r="E674" s="8">
        <v>11.69</v>
      </c>
      <c r="F674" s="8">
        <v>23.68</v>
      </c>
      <c r="G674" s="8">
        <v>35.9</v>
      </c>
      <c r="H674" s="8">
        <v>40.17</v>
      </c>
      <c r="I674" s="8">
        <v>59.71</v>
      </c>
      <c r="J674" s="8">
        <v>41.29</v>
      </c>
      <c r="K674" s="8">
        <v>42.08</v>
      </c>
      <c r="L674" s="10">
        <f t="shared" si="4"/>
        <v>23.756666666666664</v>
      </c>
    </row>
    <row r="675" spans="1:12" ht="12.75">
      <c r="A675" s="3" t="s">
        <v>54</v>
      </c>
      <c r="B675" s="3" t="s">
        <v>10</v>
      </c>
      <c r="C675" s="8">
        <v>8.64</v>
      </c>
      <c r="D675" s="8">
        <v>14.44</v>
      </c>
      <c r="E675" s="8">
        <v>16.29</v>
      </c>
      <c r="F675" s="8">
        <v>32.84</v>
      </c>
      <c r="G675" s="8">
        <v>25.95</v>
      </c>
      <c r="H675" s="8">
        <v>33.51</v>
      </c>
      <c r="I675" s="8">
        <v>56.84</v>
      </c>
      <c r="J675" s="8">
        <v>34.8</v>
      </c>
      <c r="K675" s="8">
        <v>36.11</v>
      </c>
      <c r="L675" s="10">
        <f t="shared" si="4"/>
        <v>25.026666666666667</v>
      </c>
    </row>
    <row r="676" spans="1:12" ht="12.75">
      <c r="A676" s="3" t="s">
        <v>56</v>
      </c>
      <c r="B676" s="3" t="s">
        <v>10</v>
      </c>
      <c r="C676" s="8">
        <v>24.68</v>
      </c>
      <c r="D676" s="8">
        <v>20.82</v>
      </c>
      <c r="E676" s="8">
        <v>21.05</v>
      </c>
      <c r="F676" s="8">
        <v>26.71</v>
      </c>
      <c r="G676" s="8">
        <v>26.76</v>
      </c>
      <c r="H676" s="8">
        <v>38.22</v>
      </c>
      <c r="I676" s="8">
        <v>61.81</v>
      </c>
      <c r="J676" s="8">
        <v>47.61</v>
      </c>
      <c r="K676" s="8">
        <v>48.63</v>
      </c>
      <c r="L676" s="10">
        <f t="shared" si="4"/>
        <v>24.840000000000003</v>
      </c>
    </row>
    <row r="677" spans="1:12" ht="12.75">
      <c r="A677" s="3" t="s">
        <v>57</v>
      </c>
      <c r="B677" s="3" t="s">
        <v>10</v>
      </c>
      <c r="C677" s="8">
        <v>50.55</v>
      </c>
      <c r="D677" s="8">
        <v>15.75</v>
      </c>
      <c r="E677" s="8">
        <v>23.96</v>
      </c>
      <c r="F677" s="8">
        <v>26.6</v>
      </c>
      <c r="G677" s="8">
        <v>27.94</v>
      </c>
      <c r="H677" s="8">
        <v>38.39</v>
      </c>
      <c r="I677" s="8">
        <v>64.04</v>
      </c>
      <c r="J677" s="8">
        <v>45.2</v>
      </c>
      <c r="K677" s="8">
        <v>47.04</v>
      </c>
      <c r="L677" s="10">
        <f t="shared" si="4"/>
        <v>26.166666666666668</v>
      </c>
    </row>
    <row r="678" spans="1:12" ht="12.75">
      <c r="A678" s="3" t="s">
        <v>63</v>
      </c>
      <c r="B678" s="3" t="s">
        <v>10</v>
      </c>
      <c r="C678" s="8">
        <v>20.78</v>
      </c>
      <c r="D678" s="8">
        <v>23.2</v>
      </c>
      <c r="E678" s="8">
        <v>26.07</v>
      </c>
      <c r="F678" s="8">
        <v>24.64</v>
      </c>
      <c r="G678" s="8">
        <v>26.95</v>
      </c>
      <c r="H678" s="8">
        <v>41.85</v>
      </c>
      <c r="I678" s="8">
        <v>61.37</v>
      </c>
      <c r="J678" s="8">
        <v>40.32</v>
      </c>
      <c r="K678" s="8">
        <v>39.93</v>
      </c>
      <c r="L678" s="10">
        <f t="shared" si="4"/>
        <v>25.886666666666667</v>
      </c>
    </row>
    <row r="679" spans="1:12" ht="12.75">
      <c r="A679" s="3" t="s">
        <v>64</v>
      </c>
      <c r="B679" s="3" t="s">
        <v>10</v>
      </c>
      <c r="C679" s="8">
        <v>19.92</v>
      </c>
      <c r="D679" s="8">
        <v>18.97</v>
      </c>
      <c r="E679" s="8">
        <v>21.39</v>
      </c>
      <c r="F679" s="8">
        <v>26.6</v>
      </c>
      <c r="G679" s="8">
        <v>24.93</v>
      </c>
      <c r="H679" s="8">
        <v>38.81</v>
      </c>
      <c r="I679" s="8">
        <v>62.06</v>
      </c>
      <c r="J679" s="8">
        <v>38.57</v>
      </c>
      <c r="K679" s="8">
        <v>38.42</v>
      </c>
      <c r="L679" s="10">
        <f t="shared" si="4"/>
        <v>24.30666666666667</v>
      </c>
    </row>
    <row r="680" spans="1:12" ht="12.75">
      <c r="A680" s="3" t="s">
        <v>65</v>
      </c>
      <c r="B680" s="3" t="s">
        <v>10</v>
      </c>
      <c r="C680" s="8">
        <v>35.13</v>
      </c>
      <c r="D680" s="8">
        <v>19.19</v>
      </c>
      <c r="E680" s="8">
        <v>20.93</v>
      </c>
      <c r="F680" s="8">
        <v>19.95</v>
      </c>
      <c r="G680" s="8">
        <v>25.9</v>
      </c>
      <c r="H680" s="8">
        <v>38.89</v>
      </c>
      <c r="I680" s="8">
        <v>60.88</v>
      </c>
      <c r="J680" s="8">
        <v>38.77</v>
      </c>
      <c r="K680" s="8">
        <v>38.88</v>
      </c>
      <c r="L680" s="10">
        <f t="shared" si="4"/>
        <v>22.26</v>
      </c>
    </row>
    <row r="681" spans="1:12" ht="12.75">
      <c r="A681" s="3" t="s">
        <v>58</v>
      </c>
      <c r="B681" s="3" t="s">
        <v>10</v>
      </c>
      <c r="C681" s="8">
        <v>27.66</v>
      </c>
      <c r="D681" s="8">
        <v>27.78</v>
      </c>
      <c r="E681" s="8">
        <v>20.23</v>
      </c>
      <c r="F681" s="8">
        <v>19.63</v>
      </c>
      <c r="G681" s="8">
        <v>26.43</v>
      </c>
      <c r="H681" s="8">
        <v>39.88</v>
      </c>
      <c r="I681" s="8">
        <v>65.37</v>
      </c>
      <c r="J681" s="8">
        <v>43.67</v>
      </c>
      <c r="K681" s="8">
        <v>44.11</v>
      </c>
      <c r="L681" s="10">
        <f t="shared" si="4"/>
        <v>22.096666666666664</v>
      </c>
    </row>
    <row r="682" spans="1:12" ht="12.75">
      <c r="A682" s="3" t="s">
        <v>59</v>
      </c>
      <c r="B682" s="3" t="s">
        <v>10</v>
      </c>
      <c r="C682" s="8">
        <v>17.33</v>
      </c>
      <c r="D682" s="8">
        <v>21.55</v>
      </c>
      <c r="E682" s="8">
        <v>19.04</v>
      </c>
      <c r="F682" s="8">
        <v>22.58</v>
      </c>
      <c r="G682" s="8">
        <v>30.48</v>
      </c>
      <c r="H682" s="8">
        <v>39.13</v>
      </c>
      <c r="I682" s="8">
        <v>69.66</v>
      </c>
      <c r="J682" s="8">
        <v>51.35</v>
      </c>
      <c r="K682" s="8">
        <v>51.79</v>
      </c>
      <c r="L682" s="10">
        <f t="shared" si="4"/>
        <v>24.03333333333333</v>
      </c>
    </row>
    <row r="683" spans="1:12" ht="12.75">
      <c r="A683" s="3" t="s">
        <v>60</v>
      </c>
      <c r="B683" s="3" t="s">
        <v>10</v>
      </c>
      <c r="C683" s="8">
        <v>17.6</v>
      </c>
      <c r="D683" s="8">
        <v>21.8</v>
      </c>
      <c r="E683" s="8">
        <v>24.89</v>
      </c>
      <c r="F683" s="8">
        <v>21.16</v>
      </c>
      <c r="G683" s="8">
        <v>30.54</v>
      </c>
      <c r="H683" s="8">
        <v>40.37</v>
      </c>
      <c r="I683" s="8">
        <v>67.92</v>
      </c>
      <c r="J683" s="8">
        <v>63.42</v>
      </c>
      <c r="K683" s="8">
        <v>61.19</v>
      </c>
      <c r="L683" s="10">
        <f t="shared" si="4"/>
        <v>25.53</v>
      </c>
    </row>
    <row r="684" spans="1:12" ht="12.75">
      <c r="A684" s="3" t="s">
        <v>61</v>
      </c>
      <c r="B684" s="3" t="s">
        <v>10</v>
      </c>
      <c r="C684" s="8">
        <v>19.74</v>
      </c>
      <c r="D684" s="8">
        <v>18.56</v>
      </c>
      <c r="E684" s="8">
        <v>13.77</v>
      </c>
      <c r="F684" s="8">
        <v>19.6</v>
      </c>
      <c r="G684" s="8">
        <v>27.7</v>
      </c>
      <c r="H684" s="8">
        <v>39.2</v>
      </c>
      <c r="I684" s="8">
        <v>68.11</v>
      </c>
      <c r="J684" s="8">
        <v>64.54</v>
      </c>
      <c r="K684" s="8">
        <v>63.61</v>
      </c>
      <c r="L684" s="10">
        <f t="shared" si="4"/>
        <v>20.35666666666667</v>
      </c>
    </row>
    <row r="685" spans="1:12" ht="12.75">
      <c r="A685" s="3" t="s">
        <v>62</v>
      </c>
      <c r="B685" s="3" t="s">
        <v>10</v>
      </c>
      <c r="C685" s="8">
        <v>46.04</v>
      </c>
      <c r="D685" s="8">
        <v>24.24</v>
      </c>
      <c r="E685" s="8">
        <v>21.91</v>
      </c>
      <c r="F685" s="8">
        <v>18.75</v>
      </c>
      <c r="G685" s="8">
        <v>28.59</v>
      </c>
      <c r="H685" s="8">
        <v>37.32</v>
      </c>
      <c r="I685" s="8">
        <v>65.82</v>
      </c>
      <c r="J685" s="8">
        <v>72.21</v>
      </c>
      <c r="K685" s="8">
        <v>71.92</v>
      </c>
      <c r="L685" s="10">
        <f t="shared" si="4"/>
        <v>23.083333333333332</v>
      </c>
    </row>
    <row r="686" spans="1:12" ht="12.75">
      <c r="A686" s="3"/>
      <c r="B686" s="3"/>
      <c r="C686" s="8"/>
      <c r="D686" s="8"/>
      <c r="E686" s="8"/>
      <c r="F686" s="8"/>
      <c r="G686" s="8"/>
      <c r="H686" s="8"/>
      <c r="I686" s="8"/>
      <c r="J686" s="8"/>
      <c r="K686" s="8"/>
      <c r="L686" s="10"/>
    </row>
    <row r="687" ht="12.75">
      <c r="L687" s="10"/>
    </row>
    <row r="688" ht="12.75">
      <c r="L688" s="10"/>
    </row>
    <row r="689" ht="12.75">
      <c r="L689" s="10"/>
    </row>
    <row r="690" spans="3:12" ht="12.75">
      <c r="C690" s="2">
        <v>125</v>
      </c>
      <c r="D690" s="2">
        <v>250</v>
      </c>
      <c r="E690" s="2">
        <v>500</v>
      </c>
      <c r="F690" s="2">
        <v>1000</v>
      </c>
      <c r="G690" s="2">
        <v>2000</v>
      </c>
      <c r="H690" s="2">
        <v>4000</v>
      </c>
      <c r="I690" s="2">
        <v>8000</v>
      </c>
      <c r="J690" s="2" t="s">
        <v>3</v>
      </c>
      <c r="K690" s="2" t="s">
        <v>4</v>
      </c>
      <c r="L690" s="13" t="s">
        <v>73</v>
      </c>
    </row>
    <row r="691" spans="1:12" ht="12.75">
      <c r="A691" s="7" t="s">
        <v>42</v>
      </c>
      <c r="B691" s="3" t="s">
        <v>12</v>
      </c>
      <c r="C691" s="8">
        <v>0.14</v>
      </c>
      <c r="D691" s="8">
        <v>0.1</v>
      </c>
      <c r="E691" s="8">
        <v>0.09</v>
      </c>
      <c r="F691" s="8">
        <v>0.1</v>
      </c>
      <c r="G691" s="8" t="s">
        <v>16</v>
      </c>
      <c r="H691" s="8">
        <v>0.12</v>
      </c>
      <c r="I691" s="8" t="s">
        <v>16</v>
      </c>
      <c r="J691" s="8" t="s">
        <v>16</v>
      </c>
      <c r="K691" s="8" t="s">
        <v>16</v>
      </c>
      <c r="L691" s="10">
        <f>AVERAGE(E691:G691)</f>
        <v>0.095</v>
      </c>
    </row>
    <row r="692" spans="1:12" ht="12.75">
      <c r="A692" s="7" t="s">
        <v>43</v>
      </c>
      <c r="B692" s="3" t="s">
        <v>12</v>
      </c>
      <c r="C692" s="8">
        <v>1.57</v>
      </c>
      <c r="D692" s="8" t="s">
        <v>16</v>
      </c>
      <c r="E692" s="8">
        <v>1.8</v>
      </c>
      <c r="F692" s="8">
        <v>1.55</v>
      </c>
      <c r="G692" s="8" t="s">
        <v>16</v>
      </c>
      <c r="H692" s="8">
        <v>0.66</v>
      </c>
      <c r="I692" s="8">
        <v>0.13</v>
      </c>
      <c r="J692" s="8">
        <v>0.14</v>
      </c>
      <c r="K692" s="8" t="s">
        <v>16</v>
      </c>
      <c r="L692" s="10">
        <f aca="true" t="shared" si="5" ref="L692:L713">AVERAGE(E692:G692)</f>
        <v>1.675</v>
      </c>
    </row>
    <row r="693" spans="1:12" ht="12.75">
      <c r="A693" s="3" t="s">
        <v>44</v>
      </c>
      <c r="B693" s="3" t="s">
        <v>12</v>
      </c>
      <c r="C693" s="8">
        <v>2.73</v>
      </c>
      <c r="D693" s="8">
        <v>2.39</v>
      </c>
      <c r="E693" s="8">
        <v>1.74</v>
      </c>
      <c r="F693" s="8">
        <v>2.18</v>
      </c>
      <c r="G693" s="8">
        <v>1.58</v>
      </c>
      <c r="H693" s="8" t="s">
        <v>16</v>
      </c>
      <c r="I693" s="8">
        <v>0.44</v>
      </c>
      <c r="J693" s="8" t="s">
        <v>16</v>
      </c>
      <c r="K693" s="8">
        <v>0.21</v>
      </c>
      <c r="L693" s="10">
        <f t="shared" si="5"/>
        <v>1.8333333333333333</v>
      </c>
    </row>
    <row r="694" spans="1:12" ht="12.75">
      <c r="A694" s="3" t="s">
        <v>45</v>
      </c>
      <c r="B694" s="3" t="s">
        <v>12</v>
      </c>
      <c r="C694" s="8">
        <v>1.62</v>
      </c>
      <c r="D694" s="8">
        <v>2.07</v>
      </c>
      <c r="E694" s="8">
        <v>2.38</v>
      </c>
      <c r="F694" s="8">
        <v>2</v>
      </c>
      <c r="G694" s="8">
        <v>1.73</v>
      </c>
      <c r="H694" s="8">
        <v>1.08</v>
      </c>
      <c r="I694" s="8" t="s">
        <v>16</v>
      </c>
      <c r="J694" s="8" t="s">
        <v>16</v>
      </c>
      <c r="K694" s="8" t="s">
        <v>16</v>
      </c>
      <c r="L694" s="10">
        <f t="shared" si="5"/>
        <v>2.0366666666666666</v>
      </c>
    </row>
    <row r="695" spans="1:12" ht="12.75">
      <c r="A695" s="3" t="s">
        <v>46</v>
      </c>
      <c r="B695" s="3" t="s">
        <v>12</v>
      </c>
      <c r="C695" s="8">
        <v>2.31</v>
      </c>
      <c r="D695" s="8">
        <v>1.95</v>
      </c>
      <c r="E695" s="8">
        <v>2.11</v>
      </c>
      <c r="F695" s="8">
        <v>2.33</v>
      </c>
      <c r="G695" s="8">
        <v>1.76</v>
      </c>
      <c r="H695" s="8">
        <v>1.03</v>
      </c>
      <c r="I695" s="8">
        <v>0.69</v>
      </c>
      <c r="J695" s="8">
        <v>1.02</v>
      </c>
      <c r="K695" s="8">
        <v>0.84</v>
      </c>
      <c r="L695" s="10">
        <f t="shared" si="5"/>
        <v>2.0666666666666664</v>
      </c>
    </row>
    <row r="696" spans="1:12" ht="12.75">
      <c r="A696" s="3" t="s">
        <v>47</v>
      </c>
      <c r="B696" s="3" t="s">
        <v>12</v>
      </c>
      <c r="C696" s="8">
        <v>2.5</v>
      </c>
      <c r="D696" s="8">
        <v>2.55</v>
      </c>
      <c r="E696" s="8">
        <v>2.3</v>
      </c>
      <c r="F696" s="8">
        <v>2.41</v>
      </c>
      <c r="G696" s="8">
        <v>1.9</v>
      </c>
      <c r="H696" s="8">
        <v>1.25</v>
      </c>
      <c r="I696" s="8">
        <v>0.71</v>
      </c>
      <c r="J696" s="8">
        <v>1.21</v>
      </c>
      <c r="K696" s="8">
        <v>1.09</v>
      </c>
      <c r="L696" s="10">
        <f t="shared" si="5"/>
        <v>2.203333333333333</v>
      </c>
    </row>
    <row r="697" spans="1:12" ht="12.75">
      <c r="A697" s="3" t="s">
        <v>48</v>
      </c>
      <c r="B697" s="3" t="s">
        <v>12</v>
      </c>
      <c r="C697" s="8">
        <v>2.33</v>
      </c>
      <c r="D697" s="8">
        <v>2.66</v>
      </c>
      <c r="E697" s="8">
        <v>2.62</v>
      </c>
      <c r="F697" s="8">
        <v>2.47</v>
      </c>
      <c r="G697" s="8">
        <v>2.09</v>
      </c>
      <c r="H697" s="8">
        <v>1.24</v>
      </c>
      <c r="I697" s="8">
        <v>0.73</v>
      </c>
      <c r="J697" s="8">
        <v>1.36</v>
      </c>
      <c r="K697" s="8">
        <v>1.27</v>
      </c>
      <c r="L697" s="10">
        <f t="shared" si="5"/>
        <v>2.393333333333333</v>
      </c>
    </row>
    <row r="698" spans="1:12" ht="12.75">
      <c r="A698" s="3" t="s">
        <v>49</v>
      </c>
      <c r="B698" s="3" t="s">
        <v>12</v>
      </c>
      <c r="C698" s="8">
        <v>2.25</v>
      </c>
      <c r="D698" s="8">
        <v>2.69</v>
      </c>
      <c r="E698" s="8">
        <v>2.28</v>
      </c>
      <c r="F698" s="8">
        <v>2.42</v>
      </c>
      <c r="G698" s="8">
        <v>2.08</v>
      </c>
      <c r="H698" s="8">
        <v>1.28</v>
      </c>
      <c r="I698" s="8">
        <v>0.74</v>
      </c>
      <c r="J698" s="8">
        <v>1.44</v>
      </c>
      <c r="K698" s="8">
        <v>1.39</v>
      </c>
      <c r="L698" s="10">
        <f t="shared" si="5"/>
        <v>2.26</v>
      </c>
    </row>
    <row r="699" spans="1:12" ht="12.75">
      <c r="A699" s="3" t="s">
        <v>50</v>
      </c>
      <c r="B699" s="3" t="s">
        <v>12</v>
      </c>
      <c r="C699" s="8">
        <v>2.58</v>
      </c>
      <c r="D699" s="8">
        <v>2.36</v>
      </c>
      <c r="E699" s="8">
        <v>2.68</v>
      </c>
      <c r="F699" s="8">
        <v>2.65</v>
      </c>
      <c r="G699" s="8">
        <v>2.15</v>
      </c>
      <c r="H699" s="8">
        <v>1.24</v>
      </c>
      <c r="I699" s="8">
        <v>0.79</v>
      </c>
      <c r="J699" s="8">
        <v>1.49</v>
      </c>
      <c r="K699" s="8">
        <v>1.48</v>
      </c>
      <c r="L699" s="10">
        <f t="shared" si="5"/>
        <v>2.4933333333333336</v>
      </c>
    </row>
    <row r="700" spans="1:12" ht="12.75">
      <c r="A700" s="3" t="s">
        <v>51</v>
      </c>
      <c r="B700" s="3" t="s">
        <v>12</v>
      </c>
      <c r="C700" s="8">
        <v>2.59</v>
      </c>
      <c r="D700" s="8">
        <v>2.65</v>
      </c>
      <c r="E700" s="8">
        <v>2.87</v>
      </c>
      <c r="F700" s="8">
        <v>2.67</v>
      </c>
      <c r="G700" s="8">
        <v>2.28</v>
      </c>
      <c r="H700" s="8">
        <v>1.49</v>
      </c>
      <c r="I700" s="8">
        <v>0.84</v>
      </c>
      <c r="J700" s="8">
        <v>1.69</v>
      </c>
      <c r="K700" s="8">
        <v>1.68</v>
      </c>
      <c r="L700" s="10">
        <f t="shared" si="5"/>
        <v>2.606666666666667</v>
      </c>
    </row>
    <row r="701" spans="1:12" ht="12.75">
      <c r="A701" s="3" t="s">
        <v>52</v>
      </c>
      <c r="B701" s="3" t="s">
        <v>12</v>
      </c>
      <c r="C701" s="8">
        <v>2.67</v>
      </c>
      <c r="D701" s="8">
        <v>2.56</v>
      </c>
      <c r="E701" s="8">
        <v>2.65</v>
      </c>
      <c r="F701" s="8">
        <v>2.72</v>
      </c>
      <c r="G701" s="8">
        <v>2.04</v>
      </c>
      <c r="H701" s="8">
        <v>1.42</v>
      </c>
      <c r="I701" s="8">
        <v>0.85</v>
      </c>
      <c r="J701" s="8">
        <v>1.58</v>
      </c>
      <c r="K701" s="8">
        <v>1.6</v>
      </c>
      <c r="L701" s="10">
        <f t="shared" si="5"/>
        <v>2.47</v>
      </c>
    </row>
    <row r="702" spans="1:12" ht="12.75">
      <c r="A702" s="3" t="s">
        <v>53</v>
      </c>
      <c r="B702" s="3" t="s">
        <v>12</v>
      </c>
      <c r="C702" s="8">
        <v>2.6</v>
      </c>
      <c r="D702" s="8">
        <v>2.26</v>
      </c>
      <c r="E702" s="8">
        <v>2.51</v>
      </c>
      <c r="F702" s="8">
        <v>2.42</v>
      </c>
      <c r="G702" s="8">
        <v>2.08</v>
      </c>
      <c r="H702" s="8">
        <v>1.35</v>
      </c>
      <c r="I702" s="8">
        <v>0.77</v>
      </c>
      <c r="J702" s="8">
        <v>1.59</v>
      </c>
      <c r="K702" s="8">
        <v>1.62</v>
      </c>
      <c r="L702" s="10">
        <f t="shared" si="5"/>
        <v>2.3366666666666664</v>
      </c>
    </row>
    <row r="703" spans="1:12" ht="12.75">
      <c r="A703" s="3" t="s">
        <v>54</v>
      </c>
      <c r="B703" s="3" t="s">
        <v>12</v>
      </c>
      <c r="C703" s="8">
        <v>2.47</v>
      </c>
      <c r="D703" s="8">
        <v>2.74</v>
      </c>
      <c r="E703" s="8">
        <v>2.63</v>
      </c>
      <c r="F703" s="8">
        <v>2.45</v>
      </c>
      <c r="G703" s="8">
        <v>2</v>
      </c>
      <c r="H703" s="8">
        <v>1.35</v>
      </c>
      <c r="I703" s="8">
        <v>0.79</v>
      </c>
      <c r="J703" s="8">
        <v>1.57</v>
      </c>
      <c r="K703" s="8">
        <v>1.62</v>
      </c>
      <c r="L703" s="10">
        <f t="shared" si="5"/>
        <v>2.36</v>
      </c>
    </row>
    <row r="704" spans="1:12" ht="12.75">
      <c r="A704" s="3" t="s">
        <v>56</v>
      </c>
      <c r="B704" s="3" t="s">
        <v>12</v>
      </c>
      <c r="C704" s="8">
        <v>2.5</v>
      </c>
      <c r="D704" s="8">
        <v>2.81</v>
      </c>
      <c r="E704" s="8">
        <v>2.72</v>
      </c>
      <c r="F704" s="8">
        <v>2.53</v>
      </c>
      <c r="G704" s="8">
        <v>2.15</v>
      </c>
      <c r="H704" s="8">
        <v>1.37</v>
      </c>
      <c r="I704" s="8">
        <v>0.69</v>
      </c>
      <c r="J704" s="8">
        <v>0.98</v>
      </c>
      <c r="K704" s="8">
        <v>0.79</v>
      </c>
      <c r="L704" s="10">
        <f t="shared" si="5"/>
        <v>2.466666666666667</v>
      </c>
    </row>
    <row r="705" spans="1:12" ht="12.75">
      <c r="A705" s="3" t="s">
        <v>57</v>
      </c>
      <c r="B705" s="3" t="s">
        <v>12</v>
      </c>
      <c r="C705" s="8">
        <v>2</v>
      </c>
      <c r="D705" s="8">
        <v>2.28</v>
      </c>
      <c r="E705" s="8">
        <v>2.69</v>
      </c>
      <c r="F705" s="8">
        <v>2.58</v>
      </c>
      <c r="G705" s="8">
        <v>2.25</v>
      </c>
      <c r="H705" s="8">
        <v>1.46</v>
      </c>
      <c r="I705" s="8">
        <v>0.7</v>
      </c>
      <c r="J705" s="8">
        <v>1.24</v>
      </c>
      <c r="K705" s="8">
        <v>0.94</v>
      </c>
      <c r="L705" s="10">
        <f t="shared" si="5"/>
        <v>2.5066666666666664</v>
      </c>
    </row>
    <row r="706" spans="1:12" ht="12.75">
      <c r="A706" s="3" t="s">
        <v>63</v>
      </c>
      <c r="B706" s="3" t="s">
        <v>12</v>
      </c>
      <c r="C706" s="8">
        <v>2.37</v>
      </c>
      <c r="D706" s="8">
        <v>2.75</v>
      </c>
      <c r="E706" s="8">
        <v>2.4</v>
      </c>
      <c r="F706" s="8">
        <v>2.76</v>
      </c>
      <c r="G706" s="8">
        <v>2.2</v>
      </c>
      <c r="H706" s="8">
        <v>1.39</v>
      </c>
      <c r="I706" s="8">
        <v>0.74</v>
      </c>
      <c r="J706" s="8">
        <v>1.37</v>
      </c>
      <c r="K706" s="8">
        <v>1.17</v>
      </c>
      <c r="L706" s="10">
        <f t="shared" si="5"/>
        <v>2.4533333333333336</v>
      </c>
    </row>
    <row r="707" spans="1:12" ht="12.75">
      <c r="A707" s="3" t="s">
        <v>64</v>
      </c>
      <c r="B707" s="3" t="s">
        <v>12</v>
      </c>
      <c r="C707" s="8">
        <v>3.41</v>
      </c>
      <c r="D707" s="8">
        <v>2.85</v>
      </c>
      <c r="E707" s="8">
        <v>2.65</v>
      </c>
      <c r="F707" s="8">
        <v>2.68</v>
      </c>
      <c r="G707" s="8">
        <v>2.16</v>
      </c>
      <c r="H707" s="8">
        <v>1.4</v>
      </c>
      <c r="I707" s="8">
        <v>0.73</v>
      </c>
      <c r="J707" s="8">
        <v>1.43</v>
      </c>
      <c r="K707" s="8">
        <v>1.23</v>
      </c>
      <c r="L707" s="10">
        <f t="shared" si="5"/>
        <v>2.4966666666666666</v>
      </c>
    </row>
    <row r="708" spans="1:12" ht="12.75">
      <c r="A708" s="3" t="s">
        <v>65</v>
      </c>
      <c r="B708" s="3" t="s">
        <v>12</v>
      </c>
      <c r="C708" s="8">
        <v>1.59</v>
      </c>
      <c r="D708" s="8">
        <v>3.01</v>
      </c>
      <c r="E708" s="8">
        <v>2.64</v>
      </c>
      <c r="F708" s="8">
        <v>2.54</v>
      </c>
      <c r="G708" s="8">
        <v>2.22</v>
      </c>
      <c r="H708" s="8">
        <v>1.41</v>
      </c>
      <c r="I708" s="8">
        <v>0.73</v>
      </c>
      <c r="J708" s="8">
        <v>1.4</v>
      </c>
      <c r="K708" s="8">
        <v>1.2</v>
      </c>
      <c r="L708" s="10">
        <f t="shared" si="5"/>
        <v>2.466666666666667</v>
      </c>
    </row>
    <row r="709" spans="1:12" ht="12.75">
      <c r="A709" s="3" t="s">
        <v>58</v>
      </c>
      <c r="B709" s="3" t="s">
        <v>12</v>
      </c>
      <c r="C709" s="8">
        <v>2.7</v>
      </c>
      <c r="D709" s="8">
        <v>2.51</v>
      </c>
      <c r="E709" s="8">
        <v>2.63</v>
      </c>
      <c r="F709" s="8">
        <v>2.56</v>
      </c>
      <c r="G709" s="8">
        <v>2.18</v>
      </c>
      <c r="H709" s="8">
        <v>1.38</v>
      </c>
      <c r="I709" s="8">
        <v>0.72</v>
      </c>
      <c r="J709" s="8">
        <v>1.17</v>
      </c>
      <c r="K709" s="8">
        <v>0.96</v>
      </c>
      <c r="L709" s="10">
        <f t="shared" si="5"/>
        <v>2.4566666666666666</v>
      </c>
    </row>
    <row r="710" spans="1:12" ht="12.75">
      <c r="A710" s="3" t="s">
        <v>59</v>
      </c>
      <c r="B710" s="3" t="s">
        <v>12</v>
      </c>
      <c r="C710" s="8">
        <v>2.47</v>
      </c>
      <c r="D710" s="8">
        <v>3.02</v>
      </c>
      <c r="E710" s="8">
        <v>2.37</v>
      </c>
      <c r="F710" s="8">
        <v>2.52</v>
      </c>
      <c r="G710" s="8">
        <v>2.2</v>
      </c>
      <c r="H710" s="8">
        <v>1.42</v>
      </c>
      <c r="I710" s="8">
        <v>0.66</v>
      </c>
      <c r="J710" s="8">
        <v>0.95</v>
      </c>
      <c r="K710" s="8">
        <v>0.8</v>
      </c>
      <c r="L710" s="10">
        <f t="shared" si="5"/>
        <v>2.3633333333333337</v>
      </c>
    </row>
    <row r="711" spans="1:12" ht="12.75">
      <c r="A711" s="3" t="s">
        <v>60</v>
      </c>
      <c r="B711" s="3" t="s">
        <v>12</v>
      </c>
      <c r="C711" s="8">
        <v>3.35</v>
      </c>
      <c r="D711" s="8">
        <v>3.29</v>
      </c>
      <c r="E711" s="8">
        <v>2.83</v>
      </c>
      <c r="F711" s="8">
        <v>2.64</v>
      </c>
      <c r="G711" s="8">
        <v>2.04</v>
      </c>
      <c r="H711" s="8">
        <v>1.37</v>
      </c>
      <c r="I711" s="8">
        <v>0.65</v>
      </c>
      <c r="J711" s="8">
        <v>0.68</v>
      </c>
      <c r="K711" s="8">
        <v>0.68</v>
      </c>
      <c r="L711" s="10">
        <f t="shared" si="5"/>
        <v>2.5033333333333334</v>
      </c>
    </row>
    <row r="712" spans="1:12" ht="12.75">
      <c r="A712" s="3" t="s">
        <v>61</v>
      </c>
      <c r="B712" s="3" t="s">
        <v>12</v>
      </c>
      <c r="C712" s="8">
        <v>1.82</v>
      </c>
      <c r="D712" s="8">
        <v>2.72</v>
      </c>
      <c r="E712" s="8">
        <v>2.64</v>
      </c>
      <c r="F712" s="8">
        <v>2.65</v>
      </c>
      <c r="G712" s="8">
        <v>2.24</v>
      </c>
      <c r="H712" s="8">
        <v>1.33</v>
      </c>
      <c r="I712" s="8">
        <v>0.66</v>
      </c>
      <c r="J712" s="8">
        <v>0.68</v>
      </c>
      <c r="K712" s="8">
        <v>0.67</v>
      </c>
      <c r="L712" s="10">
        <f t="shared" si="5"/>
        <v>2.5100000000000002</v>
      </c>
    </row>
    <row r="713" spans="1:12" ht="12.75">
      <c r="A713" s="3" t="s">
        <v>62</v>
      </c>
      <c r="B713" s="3" t="s">
        <v>12</v>
      </c>
      <c r="C713" s="8">
        <v>1.98</v>
      </c>
      <c r="D713" s="8">
        <v>3.1</v>
      </c>
      <c r="E713" s="8">
        <v>2.79</v>
      </c>
      <c r="F713" s="8">
        <v>2.48</v>
      </c>
      <c r="G713" s="8">
        <v>2.09</v>
      </c>
      <c r="H713" s="8">
        <v>1.47</v>
      </c>
      <c r="I713" s="8">
        <v>0.66</v>
      </c>
      <c r="J713" s="8">
        <v>0.64</v>
      </c>
      <c r="K713" s="8">
        <v>0.63</v>
      </c>
      <c r="L713" s="10">
        <f t="shared" si="5"/>
        <v>2.453333333333333</v>
      </c>
    </row>
    <row r="714" ht="12.75">
      <c r="L714" s="10"/>
    </row>
    <row r="715" ht="12.75">
      <c r="L715" s="10"/>
    </row>
    <row r="716" ht="12.75">
      <c r="L716" s="10"/>
    </row>
    <row r="717" spans="3:12" ht="12.75">
      <c r="C717" s="2">
        <v>125</v>
      </c>
      <c r="D717" s="2">
        <v>250</v>
      </c>
      <c r="E717" s="2">
        <v>500</v>
      </c>
      <c r="F717" s="2">
        <v>1000</v>
      </c>
      <c r="G717" s="2">
        <v>2000</v>
      </c>
      <c r="H717" s="2">
        <v>4000</v>
      </c>
      <c r="I717" s="2">
        <v>8000</v>
      </c>
      <c r="J717" s="2" t="s">
        <v>3</v>
      </c>
      <c r="K717" s="2" t="s">
        <v>4</v>
      </c>
      <c r="L717" s="13" t="s">
        <v>73</v>
      </c>
    </row>
    <row r="718" spans="1:12" ht="12.75">
      <c r="A718" s="7" t="s">
        <v>42</v>
      </c>
      <c r="B718" s="3" t="s">
        <v>13</v>
      </c>
      <c r="C718" s="8">
        <v>3.04</v>
      </c>
      <c r="D718" s="8">
        <v>2.2</v>
      </c>
      <c r="E718" s="8">
        <v>2.27</v>
      </c>
      <c r="F718" s="8">
        <v>2.05</v>
      </c>
      <c r="G718" s="8">
        <v>1.59</v>
      </c>
      <c r="H718" s="8">
        <v>1.02</v>
      </c>
      <c r="I718" s="8">
        <v>0.4</v>
      </c>
      <c r="J718" s="8">
        <v>0.79</v>
      </c>
      <c r="K718" s="8" t="s">
        <v>16</v>
      </c>
      <c r="L718" s="10">
        <f>AVERAGE(E718:G718)</f>
        <v>1.97</v>
      </c>
    </row>
    <row r="719" spans="1:12" ht="12.75">
      <c r="A719" s="7" t="s">
        <v>43</v>
      </c>
      <c r="B719" s="3" t="s">
        <v>13</v>
      </c>
      <c r="C719" s="8">
        <v>2.74</v>
      </c>
      <c r="D719" s="8">
        <v>2.86</v>
      </c>
      <c r="E719" s="8">
        <v>2.75</v>
      </c>
      <c r="F719" s="8">
        <v>2.36</v>
      </c>
      <c r="G719" s="8">
        <v>1.92</v>
      </c>
      <c r="H719" s="8">
        <v>1.15</v>
      </c>
      <c r="I719" s="8">
        <v>0.57</v>
      </c>
      <c r="J719" s="8">
        <v>1.17</v>
      </c>
      <c r="K719" s="8">
        <v>1.01</v>
      </c>
      <c r="L719" s="10">
        <f aca="true" t="shared" si="6" ref="L719:L782">AVERAGE(E719:G719)</f>
        <v>2.3433333333333333</v>
      </c>
    </row>
    <row r="720" spans="1:12" ht="12.75">
      <c r="A720" s="3" t="s">
        <v>44</v>
      </c>
      <c r="B720" s="3" t="s">
        <v>13</v>
      </c>
      <c r="C720" s="8">
        <v>2.72</v>
      </c>
      <c r="D720" s="8">
        <v>2.62</v>
      </c>
      <c r="E720" s="8">
        <v>2.67</v>
      </c>
      <c r="F720" s="8">
        <v>2.48</v>
      </c>
      <c r="G720" s="8">
        <v>2.02</v>
      </c>
      <c r="H720" s="8">
        <v>1.26</v>
      </c>
      <c r="I720" s="8">
        <v>0.7</v>
      </c>
      <c r="J720" s="8">
        <v>1.49</v>
      </c>
      <c r="K720" s="8">
        <v>1.43</v>
      </c>
      <c r="L720" s="10">
        <f t="shared" si="6"/>
        <v>2.39</v>
      </c>
    </row>
    <row r="721" spans="1:12" ht="12.75">
      <c r="A721" s="3" t="s">
        <v>45</v>
      </c>
      <c r="B721" s="3" t="s">
        <v>13</v>
      </c>
      <c r="C721" s="8">
        <v>2.78</v>
      </c>
      <c r="D721" s="8">
        <v>2.87</v>
      </c>
      <c r="E721" s="8">
        <v>2.76</v>
      </c>
      <c r="F721" s="8">
        <v>2.63</v>
      </c>
      <c r="G721" s="8">
        <v>2.06</v>
      </c>
      <c r="H721" s="8">
        <v>1.28</v>
      </c>
      <c r="I721" s="8">
        <v>0.69</v>
      </c>
      <c r="J721" s="8">
        <v>1.5</v>
      </c>
      <c r="K721" s="8">
        <v>1.43</v>
      </c>
      <c r="L721" s="10">
        <f t="shared" si="6"/>
        <v>2.483333333333333</v>
      </c>
    </row>
    <row r="722" spans="1:12" ht="12.75">
      <c r="A722" s="3" t="s">
        <v>46</v>
      </c>
      <c r="B722" s="3" t="s">
        <v>13</v>
      </c>
      <c r="C722" s="8">
        <v>2.99</v>
      </c>
      <c r="D722" s="8">
        <v>2.68</v>
      </c>
      <c r="E722" s="8">
        <v>2.55</v>
      </c>
      <c r="F722" s="8">
        <v>2.56</v>
      </c>
      <c r="G722" s="8">
        <v>2.08</v>
      </c>
      <c r="H722" s="8">
        <v>1.3</v>
      </c>
      <c r="I722" s="8">
        <v>0.71</v>
      </c>
      <c r="J722" s="8">
        <v>1.57</v>
      </c>
      <c r="K722" s="8">
        <v>1.55</v>
      </c>
      <c r="L722" s="10">
        <f t="shared" si="6"/>
        <v>2.3966666666666665</v>
      </c>
    </row>
    <row r="723" spans="1:12" ht="12.75">
      <c r="A723" s="3" t="s">
        <v>47</v>
      </c>
      <c r="B723" s="3" t="s">
        <v>13</v>
      </c>
      <c r="C723" s="8">
        <v>2.85</v>
      </c>
      <c r="D723" s="8">
        <v>2.64</v>
      </c>
      <c r="E723" s="8">
        <v>2.87</v>
      </c>
      <c r="F723" s="8">
        <v>2.57</v>
      </c>
      <c r="G723" s="8">
        <v>2.24</v>
      </c>
      <c r="H723" s="8">
        <v>1.39</v>
      </c>
      <c r="I723" s="8">
        <v>0.75</v>
      </c>
      <c r="J723" s="8">
        <v>1.76</v>
      </c>
      <c r="K723" s="8">
        <v>1.77</v>
      </c>
      <c r="L723" s="10">
        <f t="shared" si="6"/>
        <v>2.56</v>
      </c>
    </row>
    <row r="724" spans="1:12" ht="12.75">
      <c r="A724" s="3" t="s">
        <v>48</v>
      </c>
      <c r="B724" s="3" t="s">
        <v>13</v>
      </c>
      <c r="C724" s="8">
        <v>2.65</v>
      </c>
      <c r="D724" s="8">
        <v>2.83</v>
      </c>
      <c r="E724" s="8">
        <v>2.59</v>
      </c>
      <c r="F724" s="8">
        <v>2.61</v>
      </c>
      <c r="G724" s="8">
        <v>2.19</v>
      </c>
      <c r="H724" s="8">
        <v>1.46</v>
      </c>
      <c r="I724" s="8">
        <v>0.8</v>
      </c>
      <c r="J724" s="8">
        <v>1.92</v>
      </c>
      <c r="K724" s="8">
        <v>1.94</v>
      </c>
      <c r="L724" s="10">
        <f t="shared" si="6"/>
        <v>2.463333333333333</v>
      </c>
    </row>
    <row r="725" spans="1:12" ht="12.75">
      <c r="A725" s="3" t="s">
        <v>49</v>
      </c>
      <c r="B725" s="3" t="s">
        <v>13</v>
      </c>
      <c r="C725" s="8">
        <v>2.62</v>
      </c>
      <c r="D725" s="8">
        <v>2.65</v>
      </c>
      <c r="E725" s="8">
        <v>2.87</v>
      </c>
      <c r="F725" s="8">
        <v>2.65</v>
      </c>
      <c r="G725" s="8">
        <v>2.2</v>
      </c>
      <c r="H725" s="8">
        <v>1.46</v>
      </c>
      <c r="I725" s="8">
        <v>0.82</v>
      </c>
      <c r="J725" s="8">
        <v>1.91</v>
      </c>
      <c r="K725" s="8">
        <v>2.01</v>
      </c>
      <c r="L725" s="10">
        <f t="shared" si="6"/>
        <v>2.5733333333333333</v>
      </c>
    </row>
    <row r="726" spans="1:12" ht="12.75">
      <c r="A726" s="3" t="s">
        <v>50</v>
      </c>
      <c r="B726" s="3" t="s">
        <v>13</v>
      </c>
      <c r="C726" s="8">
        <v>2.79</v>
      </c>
      <c r="D726" s="8">
        <v>2.74</v>
      </c>
      <c r="E726" s="8">
        <v>2.68</v>
      </c>
      <c r="F726" s="8">
        <v>2.57</v>
      </c>
      <c r="G726" s="8">
        <v>2.19</v>
      </c>
      <c r="H726" s="8">
        <v>1.46</v>
      </c>
      <c r="I726" s="8">
        <v>0.87</v>
      </c>
      <c r="J726" s="8">
        <v>1.93</v>
      </c>
      <c r="K726" s="8">
        <v>2.01</v>
      </c>
      <c r="L726" s="10">
        <f t="shared" si="6"/>
        <v>2.48</v>
      </c>
    </row>
    <row r="727" spans="1:12" ht="12.75">
      <c r="A727" s="3" t="s">
        <v>51</v>
      </c>
      <c r="B727" s="3" t="s">
        <v>13</v>
      </c>
      <c r="C727" s="8">
        <v>3</v>
      </c>
      <c r="D727" s="8">
        <v>2.41</v>
      </c>
      <c r="E727" s="8">
        <v>2.69</v>
      </c>
      <c r="F727" s="8">
        <v>2.56</v>
      </c>
      <c r="G727" s="8">
        <v>2.22</v>
      </c>
      <c r="H727" s="8">
        <v>1.46</v>
      </c>
      <c r="I727" s="8">
        <v>0.87</v>
      </c>
      <c r="J727" s="8">
        <v>1.95</v>
      </c>
      <c r="K727" s="8">
        <v>2.05</v>
      </c>
      <c r="L727" s="10">
        <f t="shared" si="6"/>
        <v>2.49</v>
      </c>
    </row>
    <row r="728" spans="1:12" ht="12.75">
      <c r="A728" s="3" t="s">
        <v>52</v>
      </c>
      <c r="B728" s="3" t="s">
        <v>13</v>
      </c>
      <c r="C728" s="8">
        <v>2.43</v>
      </c>
      <c r="D728" s="8">
        <v>2.62</v>
      </c>
      <c r="E728" s="8">
        <v>2.6</v>
      </c>
      <c r="F728" s="8">
        <v>2.59</v>
      </c>
      <c r="G728" s="8">
        <v>2.24</v>
      </c>
      <c r="H728" s="8">
        <v>1.45</v>
      </c>
      <c r="I728" s="8">
        <v>0.86</v>
      </c>
      <c r="J728" s="8">
        <v>1.98</v>
      </c>
      <c r="K728" s="8">
        <v>2.07</v>
      </c>
      <c r="L728" s="10">
        <f t="shared" si="6"/>
        <v>2.4766666666666666</v>
      </c>
    </row>
    <row r="729" spans="1:12" ht="12.75">
      <c r="A729" s="3" t="s">
        <v>53</v>
      </c>
      <c r="B729" s="3" t="s">
        <v>13</v>
      </c>
      <c r="C729" s="8">
        <v>2.58</v>
      </c>
      <c r="D729" s="8">
        <v>2.84</v>
      </c>
      <c r="E729" s="8">
        <v>2.77</v>
      </c>
      <c r="F729" s="8">
        <v>2.67</v>
      </c>
      <c r="G729" s="8">
        <v>2.15</v>
      </c>
      <c r="H729" s="8">
        <v>1.41</v>
      </c>
      <c r="I729" s="8">
        <v>0.85</v>
      </c>
      <c r="J729" s="8">
        <v>1.94</v>
      </c>
      <c r="K729" s="8">
        <v>2.05</v>
      </c>
      <c r="L729" s="10">
        <f t="shared" si="6"/>
        <v>2.53</v>
      </c>
    </row>
    <row r="730" spans="1:12" ht="12.75">
      <c r="A730" s="3" t="s">
        <v>54</v>
      </c>
      <c r="B730" s="3" t="s">
        <v>13</v>
      </c>
      <c r="C730" s="8">
        <v>2.24</v>
      </c>
      <c r="D730" s="8">
        <v>2.73</v>
      </c>
      <c r="E730" s="8">
        <v>2.71</v>
      </c>
      <c r="F730" s="8">
        <v>2.67</v>
      </c>
      <c r="G730" s="8">
        <v>2.19</v>
      </c>
      <c r="H730" s="8">
        <v>1.47</v>
      </c>
      <c r="I730" s="8">
        <v>0.88</v>
      </c>
      <c r="J730" s="8">
        <v>2.01</v>
      </c>
      <c r="K730" s="8">
        <v>2.13</v>
      </c>
      <c r="L730" s="10">
        <f t="shared" si="6"/>
        <v>2.5233333333333334</v>
      </c>
    </row>
    <row r="731" spans="1:12" ht="12.75">
      <c r="A731" s="3" t="s">
        <v>56</v>
      </c>
      <c r="B731" s="3" t="s">
        <v>13</v>
      </c>
      <c r="C731" s="8">
        <v>2.21</v>
      </c>
      <c r="D731" s="8">
        <v>3.01</v>
      </c>
      <c r="E731" s="8">
        <v>2.66</v>
      </c>
      <c r="F731" s="8">
        <v>2.72</v>
      </c>
      <c r="G731" s="8">
        <v>2.22</v>
      </c>
      <c r="H731" s="8">
        <v>1.48</v>
      </c>
      <c r="I731" s="8">
        <v>0.75</v>
      </c>
      <c r="J731" s="8">
        <v>1.25</v>
      </c>
      <c r="K731" s="8">
        <v>0.91</v>
      </c>
      <c r="L731" s="10">
        <f t="shared" si="6"/>
        <v>2.5333333333333337</v>
      </c>
    </row>
    <row r="732" spans="1:12" ht="12.75">
      <c r="A732" s="3" t="s">
        <v>57</v>
      </c>
      <c r="B732" s="3" t="s">
        <v>13</v>
      </c>
      <c r="C732" s="8">
        <v>1.32</v>
      </c>
      <c r="D732" s="8">
        <v>2.71</v>
      </c>
      <c r="E732" s="8">
        <v>2.53</v>
      </c>
      <c r="F732" s="8">
        <v>2.65</v>
      </c>
      <c r="G732" s="8">
        <v>2.11</v>
      </c>
      <c r="H732" s="8">
        <v>1.47</v>
      </c>
      <c r="I732" s="8">
        <v>0.78</v>
      </c>
      <c r="J732" s="8">
        <v>1.54</v>
      </c>
      <c r="K732" s="8">
        <v>1.31</v>
      </c>
      <c r="L732" s="10">
        <f t="shared" si="6"/>
        <v>2.4299999999999997</v>
      </c>
    </row>
    <row r="733" spans="1:12" ht="12.75">
      <c r="A733" s="3" t="s">
        <v>63</v>
      </c>
      <c r="B733" s="3" t="s">
        <v>13</v>
      </c>
      <c r="C733" s="8">
        <v>1.8</v>
      </c>
      <c r="D733" s="8">
        <v>2.61</v>
      </c>
      <c r="E733" s="8">
        <v>2.7</v>
      </c>
      <c r="F733" s="8">
        <v>2.61</v>
      </c>
      <c r="G733" s="8">
        <v>2.17</v>
      </c>
      <c r="H733" s="8">
        <v>1.44</v>
      </c>
      <c r="I733" s="8">
        <v>0.8</v>
      </c>
      <c r="J733" s="8">
        <v>1.5</v>
      </c>
      <c r="K733" s="8">
        <v>1.26</v>
      </c>
      <c r="L733" s="10">
        <f t="shared" si="6"/>
        <v>2.4933333333333336</v>
      </c>
    </row>
    <row r="734" spans="1:12" ht="12.75">
      <c r="A734" s="3" t="s">
        <v>64</v>
      </c>
      <c r="B734" s="3" t="s">
        <v>13</v>
      </c>
      <c r="C734" s="8">
        <v>2.55</v>
      </c>
      <c r="D734" s="8">
        <v>2.52</v>
      </c>
      <c r="E734" s="8">
        <v>2.58</v>
      </c>
      <c r="F734" s="8">
        <v>2.65</v>
      </c>
      <c r="G734" s="8">
        <v>2.16</v>
      </c>
      <c r="H734" s="8">
        <v>1.47</v>
      </c>
      <c r="I734" s="8">
        <v>0.79</v>
      </c>
      <c r="J734" s="8">
        <v>1.66</v>
      </c>
      <c r="K734" s="8">
        <v>1.47</v>
      </c>
      <c r="L734" s="10">
        <f t="shared" si="6"/>
        <v>2.4633333333333334</v>
      </c>
    </row>
    <row r="735" spans="1:12" ht="12.75">
      <c r="A735" s="3" t="s">
        <v>65</v>
      </c>
      <c r="B735" s="3" t="s">
        <v>13</v>
      </c>
      <c r="C735" s="8" t="s">
        <v>16</v>
      </c>
      <c r="D735" s="8">
        <v>6.73</v>
      </c>
      <c r="E735" s="8">
        <v>2.77</v>
      </c>
      <c r="F735" s="8">
        <v>2.61</v>
      </c>
      <c r="G735" s="8">
        <v>2.2</v>
      </c>
      <c r="H735" s="8">
        <v>1.46</v>
      </c>
      <c r="I735" s="8">
        <v>0.79</v>
      </c>
      <c r="J735" s="8">
        <v>1.76</v>
      </c>
      <c r="K735" s="8">
        <v>1.63</v>
      </c>
      <c r="L735" s="10">
        <f t="shared" si="6"/>
        <v>2.526666666666667</v>
      </c>
    </row>
    <row r="736" spans="1:12" ht="12.75">
      <c r="A736" s="3" t="s">
        <v>58</v>
      </c>
      <c r="B736" s="3" t="s">
        <v>13</v>
      </c>
      <c r="C736" s="8">
        <v>1.65</v>
      </c>
      <c r="D736" s="8">
        <v>2.42</v>
      </c>
      <c r="E736" s="8">
        <v>2.76</v>
      </c>
      <c r="F736" s="8">
        <v>2.52</v>
      </c>
      <c r="G736" s="8">
        <v>2.17</v>
      </c>
      <c r="H736" s="8">
        <v>1.51</v>
      </c>
      <c r="I736" s="8">
        <v>0.78</v>
      </c>
      <c r="J736" s="8">
        <v>1.2</v>
      </c>
      <c r="K736" s="8">
        <v>0.85</v>
      </c>
      <c r="L736" s="10">
        <f t="shared" si="6"/>
        <v>2.483333333333333</v>
      </c>
    </row>
    <row r="737" spans="1:12" ht="12.75">
      <c r="A737" s="3" t="s">
        <v>59</v>
      </c>
      <c r="B737" s="3" t="s">
        <v>13</v>
      </c>
      <c r="C737" s="8">
        <v>1.86</v>
      </c>
      <c r="D737" s="8">
        <v>2.07</v>
      </c>
      <c r="E737" s="8">
        <v>2.68</v>
      </c>
      <c r="F737" s="8">
        <v>2.58</v>
      </c>
      <c r="G737" s="8">
        <v>2.21</v>
      </c>
      <c r="H737" s="8">
        <v>1.5</v>
      </c>
      <c r="I737" s="8">
        <v>0.79</v>
      </c>
      <c r="J737" s="8">
        <v>1.23</v>
      </c>
      <c r="K737" s="8">
        <v>0.86</v>
      </c>
      <c r="L737" s="10">
        <f t="shared" si="6"/>
        <v>2.4899999999999998</v>
      </c>
    </row>
    <row r="738" spans="1:12" ht="12.75">
      <c r="A738" s="3" t="s">
        <v>60</v>
      </c>
      <c r="B738" s="3" t="s">
        <v>13</v>
      </c>
      <c r="C738" s="8">
        <v>1.98</v>
      </c>
      <c r="D738" s="8">
        <v>2.36</v>
      </c>
      <c r="E738" s="8">
        <v>2.43</v>
      </c>
      <c r="F738" s="8">
        <v>2.57</v>
      </c>
      <c r="G738" s="8">
        <v>2.23</v>
      </c>
      <c r="H738" s="8">
        <v>1.51</v>
      </c>
      <c r="I738" s="8">
        <v>0.77</v>
      </c>
      <c r="J738" s="8">
        <v>1.18</v>
      </c>
      <c r="K738" s="8">
        <v>0.64</v>
      </c>
      <c r="L738" s="10">
        <f t="shared" si="6"/>
        <v>2.41</v>
      </c>
    </row>
    <row r="739" spans="1:12" ht="12.75">
      <c r="A739" s="3" t="s">
        <v>61</v>
      </c>
      <c r="B739" s="3" t="s">
        <v>13</v>
      </c>
      <c r="C739" s="8">
        <v>0.99</v>
      </c>
      <c r="D739" s="8">
        <v>2.41</v>
      </c>
      <c r="E739" s="8">
        <v>2.43</v>
      </c>
      <c r="F739" s="8">
        <v>2.57</v>
      </c>
      <c r="G739" s="8">
        <v>2.17</v>
      </c>
      <c r="H739" s="8">
        <v>1.47</v>
      </c>
      <c r="I739" s="8">
        <v>0.78</v>
      </c>
      <c r="J739" s="8">
        <v>1.43</v>
      </c>
      <c r="K739" s="8">
        <v>0.93</v>
      </c>
      <c r="L739" s="10">
        <f t="shared" si="6"/>
        <v>2.39</v>
      </c>
    </row>
    <row r="740" spans="1:12" ht="12.75">
      <c r="A740" s="3" t="s">
        <v>62</v>
      </c>
      <c r="B740" s="3" t="s">
        <v>13</v>
      </c>
      <c r="C740" s="8">
        <v>2.16</v>
      </c>
      <c r="D740" s="8">
        <v>2.11</v>
      </c>
      <c r="E740" s="8">
        <v>2.54</v>
      </c>
      <c r="F740" s="8">
        <v>2.58</v>
      </c>
      <c r="G740" s="8">
        <v>2.16</v>
      </c>
      <c r="H740" s="8">
        <v>1.48</v>
      </c>
      <c r="I740" s="8">
        <v>0.78</v>
      </c>
      <c r="J740" s="8">
        <v>1.1</v>
      </c>
      <c r="K740" s="8">
        <v>0.64</v>
      </c>
      <c r="L740" s="10">
        <f t="shared" si="6"/>
        <v>2.4266666666666667</v>
      </c>
    </row>
    <row r="741" spans="1:12" ht="12.75">
      <c r="A741" s="3"/>
      <c r="B741" s="3"/>
      <c r="C741" s="8"/>
      <c r="D741" s="8"/>
      <c r="E741" s="8"/>
      <c r="F741" s="8"/>
      <c r="G741" s="8"/>
      <c r="H741" s="8"/>
      <c r="I741" s="8"/>
      <c r="J741" s="8"/>
      <c r="K741" s="8"/>
      <c r="L741" s="10"/>
    </row>
    <row r="742" spans="1:12" ht="12.75">
      <c r="A742" s="3"/>
      <c r="B742" s="3"/>
      <c r="C742" s="8"/>
      <c r="D742" s="8"/>
      <c r="E742" s="8"/>
      <c r="F742" s="8"/>
      <c r="G742" s="8"/>
      <c r="H742" s="8"/>
      <c r="I742" s="8"/>
      <c r="J742" s="8"/>
      <c r="K742" s="8"/>
      <c r="L742" s="10"/>
    </row>
    <row r="743" spans="1:12" ht="12.75">
      <c r="A743" s="3"/>
      <c r="B743" s="3"/>
      <c r="C743" s="8"/>
      <c r="D743" s="8"/>
      <c r="E743" s="8"/>
      <c r="F743" s="8"/>
      <c r="G743" s="8"/>
      <c r="H743" s="8"/>
      <c r="I743" s="8"/>
      <c r="J743" s="8"/>
      <c r="K743" s="8"/>
      <c r="L743" s="10"/>
    </row>
    <row r="744" spans="3:12" ht="12.75">
      <c r="C744" s="2">
        <v>125</v>
      </c>
      <c r="D744" s="2">
        <v>250</v>
      </c>
      <c r="E744" s="2">
        <v>500</v>
      </c>
      <c r="F744" s="2">
        <v>1000</v>
      </c>
      <c r="G744" s="2">
        <v>2000</v>
      </c>
      <c r="H744" s="2">
        <v>4000</v>
      </c>
      <c r="I744" s="2">
        <v>8000</v>
      </c>
      <c r="J744" s="2" t="s">
        <v>3</v>
      </c>
      <c r="K744" s="2" t="s">
        <v>4</v>
      </c>
      <c r="L744" s="13" t="s">
        <v>73</v>
      </c>
    </row>
    <row r="745" spans="1:12" ht="12.75">
      <c r="A745" s="7" t="s">
        <v>42</v>
      </c>
      <c r="B745" s="3" t="s">
        <v>15</v>
      </c>
      <c r="C745" s="8">
        <v>2.59</v>
      </c>
      <c r="D745" s="8">
        <v>2.4</v>
      </c>
      <c r="E745" s="8">
        <v>2.47</v>
      </c>
      <c r="F745" s="8">
        <v>2.39</v>
      </c>
      <c r="G745" s="8">
        <v>1.97</v>
      </c>
      <c r="H745" s="8">
        <v>1.2</v>
      </c>
      <c r="I745" s="8">
        <v>0.55</v>
      </c>
      <c r="J745" s="8">
        <v>1.34</v>
      </c>
      <c r="K745" s="8">
        <v>1.27</v>
      </c>
      <c r="L745" s="10">
        <f t="shared" si="6"/>
        <v>2.276666666666667</v>
      </c>
    </row>
    <row r="746" spans="1:12" ht="12.75">
      <c r="A746" s="7" t="s">
        <v>43</v>
      </c>
      <c r="B746" s="3" t="s">
        <v>15</v>
      </c>
      <c r="C746" s="8">
        <v>2.71</v>
      </c>
      <c r="D746" s="8">
        <v>2.88</v>
      </c>
      <c r="E746" s="8">
        <v>2.71</v>
      </c>
      <c r="F746" s="8">
        <v>2.5</v>
      </c>
      <c r="G746" s="8">
        <v>2.03</v>
      </c>
      <c r="H746" s="8">
        <v>1.32</v>
      </c>
      <c r="I746" s="8">
        <v>0.7</v>
      </c>
      <c r="J746" s="8">
        <v>1.6</v>
      </c>
      <c r="K746" s="8">
        <v>1.59</v>
      </c>
      <c r="L746" s="10">
        <f t="shared" si="6"/>
        <v>2.4133333333333336</v>
      </c>
    </row>
    <row r="747" spans="1:12" ht="12.75">
      <c r="A747" s="3" t="s">
        <v>44</v>
      </c>
      <c r="B747" s="3" t="s">
        <v>15</v>
      </c>
      <c r="C747" s="8">
        <v>2.62</v>
      </c>
      <c r="D747" s="8">
        <v>2.65</v>
      </c>
      <c r="E747" s="8">
        <v>2.68</v>
      </c>
      <c r="F747" s="8">
        <v>2.53</v>
      </c>
      <c r="G747" s="8">
        <v>2.12</v>
      </c>
      <c r="H747" s="8">
        <v>1.36</v>
      </c>
      <c r="I747" s="8">
        <v>0.76</v>
      </c>
      <c r="J747" s="8">
        <v>1.76</v>
      </c>
      <c r="K747" s="8">
        <v>1.79</v>
      </c>
      <c r="L747" s="10">
        <f>AVERAGE(E747:G747)</f>
        <v>2.4433333333333334</v>
      </c>
    </row>
    <row r="748" spans="1:12" ht="12.75">
      <c r="A748" s="3" t="s">
        <v>45</v>
      </c>
      <c r="B748" s="3" t="s">
        <v>15</v>
      </c>
      <c r="C748" s="8">
        <v>2.79</v>
      </c>
      <c r="D748" s="8">
        <v>2.89</v>
      </c>
      <c r="E748" s="8">
        <v>2.74</v>
      </c>
      <c r="F748" s="8">
        <v>2.64</v>
      </c>
      <c r="G748" s="8">
        <v>2.13</v>
      </c>
      <c r="H748" s="8">
        <v>1.38</v>
      </c>
      <c r="I748" s="8">
        <v>0.76</v>
      </c>
      <c r="J748" s="8">
        <v>1.78</v>
      </c>
      <c r="K748" s="8">
        <v>1.81</v>
      </c>
      <c r="L748" s="10">
        <f t="shared" si="6"/>
        <v>2.5033333333333334</v>
      </c>
    </row>
    <row r="749" spans="1:12" ht="12.75">
      <c r="A749" s="3" t="s">
        <v>46</v>
      </c>
      <c r="B749" s="3" t="s">
        <v>15</v>
      </c>
      <c r="C749" s="8">
        <v>2.89</v>
      </c>
      <c r="D749" s="8">
        <v>2.77</v>
      </c>
      <c r="E749" s="8">
        <v>2.65</v>
      </c>
      <c r="F749" s="8">
        <v>2.61</v>
      </c>
      <c r="G749" s="8">
        <v>2.17</v>
      </c>
      <c r="H749" s="8">
        <v>1.41</v>
      </c>
      <c r="I749" s="8">
        <v>0.77</v>
      </c>
      <c r="J749" s="8">
        <v>1.83</v>
      </c>
      <c r="K749" s="8">
        <v>1.88</v>
      </c>
      <c r="L749" s="10">
        <f t="shared" si="6"/>
        <v>2.4766666666666666</v>
      </c>
    </row>
    <row r="750" spans="1:12" ht="12.75">
      <c r="A750" s="3" t="s">
        <v>47</v>
      </c>
      <c r="B750" s="3" t="s">
        <v>15</v>
      </c>
      <c r="C750" s="8">
        <v>2.67</v>
      </c>
      <c r="D750" s="8">
        <v>2.78</v>
      </c>
      <c r="E750" s="8">
        <v>2.79</v>
      </c>
      <c r="F750" s="8">
        <v>2.62</v>
      </c>
      <c r="G750" s="8">
        <v>2.18</v>
      </c>
      <c r="H750" s="8">
        <v>1.44</v>
      </c>
      <c r="I750" s="8">
        <v>0.82</v>
      </c>
      <c r="J750" s="8">
        <v>1.93</v>
      </c>
      <c r="K750" s="8">
        <v>2</v>
      </c>
      <c r="L750" s="10">
        <f t="shared" si="6"/>
        <v>2.53</v>
      </c>
    </row>
    <row r="751" spans="1:12" ht="12.75">
      <c r="A751" s="3" t="s">
        <v>48</v>
      </c>
      <c r="B751" s="3" t="s">
        <v>15</v>
      </c>
      <c r="C751" s="8">
        <v>2.76</v>
      </c>
      <c r="D751" s="8">
        <v>2.83</v>
      </c>
      <c r="E751" s="8">
        <v>2.65</v>
      </c>
      <c r="F751" s="8">
        <v>2.63</v>
      </c>
      <c r="G751" s="8">
        <v>2.17</v>
      </c>
      <c r="H751" s="8">
        <v>1.48</v>
      </c>
      <c r="I751" s="8">
        <v>0.84</v>
      </c>
      <c r="J751" s="8">
        <v>2.01</v>
      </c>
      <c r="K751" s="8">
        <v>2.09</v>
      </c>
      <c r="L751" s="10">
        <f t="shared" si="6"/>
        <v>2.483333333333333</v>
      </c>
    </row>
    <row r="752" spans="1:12" ht="12.75">
      <c r="A752" s="3" t="s">
        <v>49</v>
      </c>
      <c r="B752" s="3" t="s">
        <v>15</v>
      </c>
      <c r="C752" s="8">
        <v>2.56</v>
      </c>
      <c r="D752" s="8">
        <v>2.82</v>
      </c>
      <c r="E752" s="8">
        <v>2.74</v>
      </c>
      <c r="F752" s="8">
        <v>2.63</v>
      </c>
      <c r="G752" s="8">
        <v>2.18</v>
      </c>
      <c r="H752" s="8">
        <v>1.48</v>
      </c>
      <c r="I752" s="8">
        <v>0.87</v>
      </c>
      <c r="J752" s="8">
        <v>2.05</v>
      </c>
      <c r="K752" s="8">
        <v>2.16</v>
      </c>
      <c r="L752" s="10">
        <f t="shared" si="6"/>
        <v>2.516666666666667</v>
      </c>
    </row>
    <row r="753" spans="1:12" ht="12.75">
      <c r="A753" s="3" t="s">
        <v>50</v>
      </c>
      <c r="B753" s="3" t="s">
        <v>15</v>
      </c>
      <c r="C753" s="8">
        <v>2.72</v>
      </c>
      <c r="D753" s="8">
        <v>2.81</v>
      </c>
      <c r="E753" s="8">
        <v>2.7</v>
      </c>
      <c r="F753" s="8">
        <v>2.57</v>
      </c>
      <c r="G753" s="8">
        <v>2.17</v>
      </c>
      <c r="H753" s="8">
        <v>1.5</v>
      </c>
      <c r="I753" s="8">
        <v>0.88</v>
      </c>
      <c r="J753" s="8">
        <v>2.04</v>
      </c>
      <c r="K753" s="8">
        <v>2.15</v>
      </c>
      <c r="L753" s="10">
        <f t="shared" si="6"/>
        <v>2.48</v>
      </c>
    </row>
    <row r="754" spans="1:12" ht="12.75">
      <c r="A754" s="3" t="s">
        <v>51</v>
      </c>
      <c r="B754" s="3" t="s">
        <v>15</v>
      </c>
      <c r="C754" s="8">
        <v>2.67</v>
      </c>
      <c r="D754" s="8">
        <v>2.72</v>
      </c>
      <c r="E754" s="8">
        <v>2.63</v>
      </c>
      <c r="F754" s="8">
        <v>2.23</v>
      </c>
      <c r="G754" s="8">
        <v>1.49</v>
      </c>
      <c r="H754" s="8">
        <v>0.9</v>
      </c>
      <c r="I754" s="8">
        <v>2.08</v>
      </c>
      <c r="J754" s="8">
        <v>2.19</v>
      </c>
      <c r="K754" s="8">
        <v>1.54</v>
      </c>
      <c r="L754" s="10">
        <f t="shared" si="6"/>
        <v>2.1166666666666667</v>
      </c>
    </row>
    <row r="755" spans="1:12" ht="12.75">
      <c r="A755" s="3" t="s">
        <v>52</v>
      </c>
      <c r="B755" s="3" t="s">
        <v>15</v>
      </c>
      <c r="C755" s="8">
        <v>2.69</v>
      </c>
      <c r="D755" s="8">
        <v>2.8</v>
      </c>
      <c r="E755" s="8">
        <v>2.65</v>
      </c>
      <c r="F755" s="8">
        <v>2.63</v>
      </c>
      <c r="G755" s="8">
        <v>2.23</v>
      </c>
      <c r="H755" s="8">
        <v>1.48</v>
      </c>
      <c r="I755" s="8">
        <v>0.9</v>
      </c>
      <c r="J755" s="8">
        <v>2.1</v>
      </c>
      <c r="K755" s="8">
        <v>2.2</v>
      </c>
      <c r="L755" s="10">
        <f t="shared" si="6"/>
        <v>2.5033333333333334</v>
      </c>
    </row>
    <row r="756" spans="1:12" ht="12.75">
      <c r="A756" s="3" t="s">
        <v>53</v>
      </c>
      <c r="B756" s="3" t="s">
        <v>15</v>
      </c>
      <c r="C756" s="8">
        <v>2.45</v>
      </c>
      <c r="D756" s="8">
        <v>2.7</v>
      </c>
      <c r="E756" s="8">
        <v>2.74</v>
      </c>
      <c r="F756" s="8">
        <v>2.63</v>
      </c>
      <c r="G756" s="8">
        <v>2.2</v>
      </c>
      <c r="H756" s="8">
        <v>1.49</v>
      </c>
      <c r="I756" s="8">
        <v>0.88</v>
      </c>
      <c r="J756" s="8">
        <v>2.1</v>
      </c>
      <c r="K756" s="8">
        <v>2.21</v>
      </c>
      <c r="L756" s="10">
        <f t="shared" si="6"/>
        <v>2.5233333333333334</v>
      </c>
    </row>
    <row r="757" spans="1:12" ht="12.75">
      <c r="A757" s="3" t="s">
        <v>54</v>
      </c>
      <c r="B757" s="3" t="s">
        <v>15</v>
      </c>
      <c r="C757" s="8">
        <v>2.53</v>
      </c>
      <c r="D757" s="8">
        <v>2.65</v>
      </c>
      <c r="E757" s="8">
        <v>2.74</v>
      </c>
      <c r="F757" s="8">
        <v>2.63</v>
      </c>
      <c r="G757" s="8">
        <v>2.19</v>
      </c>
      <c r="H757" s="8">
        <v>1.52</v>
      </c>
      <c r="I757" s="8">
        <v>0.91</v>
      </c>
      <c r="J757" s="8">
        <v>2.12</v>
      </c>
      <c r="K757" s="8">
        <v>2.24</v>
      </c>
      <c r="L757" s="10">
        <f t="shared" si="6"/>
        <v>2.52</v>
      </c>
    </row>
    <row r="758" spans="1:12" ht="12.75">
      <c r="A758" s="3" t="s">
        <v>56</v>
      </c>
      <c r="B758" s="3" t="s">
        <v>15</v>
      </c>
      <c r="C758" s="8">
        <v>1.75</v>
      </c>
      <c r="D758" s="8">
        <v>3.7</v>
      </c>
      <c r="E758" s="8">
        <v>2.4</v>
      </c>
      <c r="F758" s="8">
        <v>2.68</v>
      </c>
      <c r="G758" s="8">
        <v>2.22</v>
      </c>
      <c r="H758" s="8">
        <v>1.55</v>
      </c>
      <c r="I758" s="8">
        <v>0.82</v>
      </c>
      <c r="J758" s="8">
        <v>1.11</v>
      </c>
      <c r="K758" s="8">
        <v>0.82</v>
      </c>
      <c r="L758" s="10">
        <f t="shared" si="6"/>
        <v>2.4333333333333336</v>
      </c>
    </row>
    <row r="759" spans="1:12" ht="12.75">
      <c r="A759" s="3" t="s">
        <v>57</v>
      </c>
      <c r="B759" s="3" t="s">
        <v>15</v>
      </c>
      <c r="C759" s="8" t="s">
        <v>16</v>
      </c>
      <c r="D759" s="8">
        <v>2.54</v>
      </c>
      <c r="E759" s="8">
        <v>2.46</v>
      </c>
      <c r="F759" s="8">
        <v>2.58</v>
      </c>
      <c r="G759" s="8">
        <v>2.16</v>
      </c>
      <c r="H759" s="8">
        <v>1.51</v>
      </c>
      <c r="I759" s="8">
        <v>0.82</v>
      </c>
      <c r="J759" s="8">
        <v>1.39</v>
      </c>
      <c r="K759" s="8">
        <v>1.2</v>
      </c>
      <c r="L759" s="10">
        <f t="shared" si="6"/>
        <v>2.4</v>
      </c>
    </row>
    <row r="760" spans="1:12" ht="12.75">
      <c r="A760" s="3" t="s">
        <v>63</v>
      </c>
      <c r="B760" s="3" t="s">
        <v>15</v>
      </c>
      <c r="C760" s="8">
        <v>1.66</v>
      </c>
      <c r="D760" s="8">
        <v>2.24</v>
      </c>
      <c r="E760" s="8">
        <v>2.53</v>
      </c>
      <c r="F760" s="8">
        <v>2.57</v>
      </c>
      <c r="G760" s="8">
        <v>2.18</v>
      </c>
      <c r="H760" s="8">
        <v>1.51</v>
      </c>
      <c r="I760" s="8">
        <v>0.85</v>
      </c>
      <c r="J760" s="8">
        <v>1.35</v>
      </c>
      <c r="K760" s="8">
        <v>1.15</v>
      </c>
      <c r="L760" s="10">
        <f t="shared" si="6"/>
        <v>2.4266666666666663</v>
      </c>
    </row>
    <row r="761" spans="1:12" ht="12.75">
      <c r="A761" s="3" t="s">
        <v>64</v>
      </c>
      <c r="B761" s="3" t="s">
        <v>15</v>
      </c>
      <c r="C761" s="8">
        <v>2.49</v>
      </c>
      <c r="D761" s="8">
        <v>2.48</v>
      </c>
      <c r="E761" s="8">
        <v>2.39</v>
      </c>
      <c r="F761" s="8">
        <v>2.63</v>
      </c>
      <c r="G761" s="8">
        <v>2.15</v>
      </c>
      <c r="H761" s="8">
        <v>1.51</v>
      </c>
      <c r="I761" s="8">
        <v>0.85</v>
      </c>
      <c r="J761" s="8">
        <v>1.53</v>
      </c>
      <c r="K761" s="8">
        <v>1.34</v>
      </c>
      <c r="L761" s="10">
        <f t="shared" si="6"/>
        <v>2.39</v>
      </c>
    </row>
    <row r="762" spans="1:12" ht="12.75">
      <c r="A762" s="3" t="s">
        <v>65</v>
      </c>
      <c r="B762" s="3" t="s">
        <v>15</v>
      </c>
      <c r="C762" s="8" t="s">
        <v>16</v>
      </c>
      <c r="D762" s="8">
        <v>5.18</v>
      </c>
      <c r="E762" s="8">
        <v>2.52</v>
      </c>
      <c r="F762" s="8">
        <v>2.6</v>
      </c>
      <c r="G762" s="8">
        <v>2.22</v>
      </c>
      <c r="H762" s="8">
        <v>1.51</v>
      </c>
      <c r="I762" s="8">
        <v>0.87</v>
      </c>
      <c r="J762" s="8">
        <v>1.66</v>
      </c>
      <c r="K762" s="8">
        <v>1.51</v>
      </c>
      <c r="L762" s="10">
        <f t="shared" si="6"/>
        <v>2.4466666666666668</v>
      </c>
    </row>
    <row r="763" spans="1:12" ht="12.75">
      <c r="A763" s="3" t="s">
        <v>58</v>
      </c>
      <c r="B763" s="3" t="s">
        <v>15</v>
      </c>
      <c r="C763" s="11">
        <v>1.59</v>
      </c>
      <c r="D763" s="11">
        <v>2.13</v>
      </c>
      <c r="E763" s="11">
        <v>2.56</v>
      </c>
      <c r="F763" s="11">
        <v>2.51</v>
      </c>
      <c r="G763" s="11">
        <v>2.19</v>
      </c>
      <c r="H763" s="11">
        <v>1.55</v>
      </c>
      <c r="I763" s="11">
        <v>0.84</v>
      </c>
      <c r="J763" s="8">
        <v>1.08</v>
      </c>
      <c r="K763" s="8">
        <v>0.78</v>
      </c>
      <c r="L763" s="10">
        <f t="shared" si="6"/>
        <v>2.42</v>
      </c>
    </row>
    <row r="764" spans="1:12" ht="12.75">
      <c r="A764" s="3" t="s">
        <v>59</v>
      </c>
      <c r="B764" s="3" t="s">
        <v>15</v>
      </c>
      <c r="C764" s="8">
        <v>1.81</v>
      </c>
      <c r="D764" s="8">
        <v>1.88</v>
      </c>
      <c r="E764" s="8">
        <v>2.44</v>
      </c>
      <c r="F764" s="8">
        <v>2.56</v>
      </c>
      <c r="G764" s="8">
        <v>2.17</v>
      </c>
      <c r="H764" s="8">
        <v>1.53</v>
      </c>
      <c r="I764" s="8">
        <v>0.86</v>
      </c>
      <c r="J764" s="8">
        <v>1.11</v>
      </c>
      <c r="K764" s="8">
        <v>0.79</v>
      </c>
      <c r="L764" s="10">
        <f t="shared" si="6"/>
        <v>2.39</v>
      </c>
    </row>
    <row r="765" spans="1:12" ht="12.75">
      <c r="A765" s="3" t="s">
        <v>60</v>
      </c>
      <c r="B765" s="3" t="s">
        <v>15</v>
      </c>
      <c r="C765" s="8">
        <v>1.81</v>
      </c>
      <c r="D765" s="8">
        <v>1.97</v>
      </c>
      <c r="E765" s="8">
        <v>2.25</v>
      </c>
      <c r="F765" s="8">
        <v>2.59</v>
      </c>
      <c r="G765" s="8">
        <v>2.21</v>
      </c>
      <c r="H765" s="8">
        <v>1.54</v>
      </c>
      <c r="I765" s="8">
        <v>0.82</v>
      </c>
      <c r="J765" s="8">
        <v>1.33</v>
      </c>
      <c r="K765" s="8">
        <v>0.99</v>
      </c>
      <c r="L765" s="10">
        <f t="shared" si="6"/>
        <v>2.35</v>
      </c>
    </row>
    <row r="766" spans="1:12" ht="12.75">
      <c r="A766" s="3" t="s">
        <v>61</v>
      </c>
      <c r="B766" s="3" t="s">
        <v>15</v>
      </c>
      <c r="C766" s="8">
        <v>0.89</v>
      </c>
      <c r="D766" s="8">
        <v>2.2</v>
      </c>
      <c r="E766" s="8">
        <v>2.27</v>
      </c>
      <c r="F766" s="8">
        <v>2.55</v>
      </c>
      <c r="G766" s="8">
        <v>2.22</v>
      </c>
      <c r="H766" s="8">
        <v>1.5</v>
      </c>
      <c r="I766" s="8">
        <v>0.84</v>
      </c>
      <c r="J766" s="8">
        <v>1.62</v>
      </c>
      <c r="K766" s="8">
        <v>1.36</v>
      </c>
      <c r="L766" s="10">
        <f t="shared" si="6"/>
        <v>2.346666666666667</v>
      </c>
    </row>
    <row r="767" spans="1:12" ht="12.75">
      <c r="A767" s="3" t="s">
        <v>62</v>
      </c>
      <c r="B767" s="3" t="s">
        <v>15</v>
      </c>
      <c r="C767" s="8">
        <v>2.15</v>
      </c>
      <c r="D767" s="8">
        <v>1.8</v>
      </c>
      <c r="E767" s="8">
        <v>2.29</v>
      </c>
      <c r="F767" s="8">
        <v>2.6</v>
      </c>
      <c r="G767" s="8">
        <v>2.19</v>
      </c>
      <c r="H767" s="8">
        <v>1.51</v>
      </c>
      <c r="I767" s="8">
        <v>0.82</v>
      </c>
      <c r="J767" s="8">
        <v>1.11</v>
      </c>
      <c r="K767" s="8">
        <v>0.75</v>
      </c>
      <c r="L767" s="10">
        <f t="shared" si="6"/>
        <v>2.36</v>
      </c>
    </row>
    <row r="768" ht="12.75">
      <c r="L768" s="10"/>
    </row>
    <row r="769" ht="12.75">
      <c r="L769" s="10"/>
    </row>
    <row r="770" ht="12.75">
      <c r="L770" s="10"/>
    </row>
    <row r="771" spans="3:12" ht="12.75">
      <c r="C771" s="2">
        <v>125</v>
      </c>
      <c r="D771" s="2">
        <v>250</v>
      </c>
      <c r="E771" s="2">
        <v>500</v>
      </c>
      <c r="F771" s="2">
        <v>1000</v>
      </c>
      <c r="G771" s="2">
        <v>2000</v>
      </c>
      <c r="H771" s="2">
        <v>4000</v>
      </c>
      <c r="I771" s="2">
        <v>8000</v>
      </c>
      <c r="J771" s="2" t="s">
        <v>3</v>
      </c>
      <c r="K771" s="2" t="s">
        <v>4</v>
      </c>
      <c r="L771" s="13" t="s">
        <v>73</v>
      </c>
    </row>
    <row r="772" spans="1:12" ht="12.75">
      <c r="A772" s="7" t="s">
        <v>42</v>
      </c>
      <c r="B772" t="s">
        <v>20</v>
      </c>
      <c r="C772" s="3" t="s">
        <v>16</v>
      </c>
      <c r="D772" s="3" t="s">
        <v>16</v>
      </c>
      <c r="E772" s="3" t="s">
        <v>16</v>
      </c>
      <c r="F772" s="3" t="s">
        <v>16</v>
      </c>
      <c r="G772" s="3" t="s">
        <v>16</v>
      </c>
      <c r="H772" s="3" t="s">
        <v>16</v>
      </c>
      <c r="I772" s="3" t="s">
        <v>16</v>
      </c>
      <c r="J772" s="3" t="s">
        <v>16</v>
      </c>
      <c r="K772" s="3" t="s">
        <v>16</v>
      </c>
      <c r="L772" s="10"/>
    </row>
    <row r="773" spans="1:12" ht="12.75">
      <c r="A773" s="7" t="s">
        <v>43</v>
      </c>
      <c r="B773" t="s">
        <v>20</v>
      </c>
      <c r="C773" s="8">
        <v>0.02</v>
      </c>
      <c r="D773" s="8">
        <v>0.02</v>
      </c>
      <c r="E773" s="8">
        <v>0.03</v>
      </c>
      <c r="F773" s="8">
        <v>0.05</v>
      </c>
      <c r="G773" s="8">
        <v>0.03</v>
      </c>
      <c r="H773" s="8">
        <v>0.09</v>
      </c>
      <c r="I773" s="8">
        <v>0.1</v>
      </c>
      <c r="J773" s="8">
        <v>0.04</v>
      </c>
      <c r="K773" s="8">
        <v>0.03</v>
      </c>
      <c r="L773" s="10">
        <f t="shared" si="6"/>
        <v>0.03666666666666667</v>
      </c>
    </row>
    <row r="774" spans="1:12" ht="12.75">
      <c r="A774" s="3" t="s">
        <v>44</v>
      </c>
      <c r="B774" t="s">
        <v>20</v>
      </c>
      <c r="C774" s="8">
        <v>0.14</v>
      </c>
      <c r="D774" s="8">
        <v>0.11</v>
      </c>
      <c r="E774" s="8">
        <v>0.06</v>
      </c>
      <c r="F774" s="8">
        <v>0.1</v>
      </c>
      <c r="G774" s="8">
        <v>0.05</v>
      </c>
      <c r="H774" s="8">
        <v>0.06</v>
      </c>
      <c r="I774" s="8">
        <v>0.13</v>
      </c>
      <c r="J774" s="8">
        <v>0.06</v>
      </c>
      <c r="K774" s="8">
        <v>0.05</v>
      </c>
      <c r="L774" s="10">
        <f t="shared" si="6"/>
        <v>0.07</v>
      </c>
    </row>
    <row r="775" spans="1:12" ht="12.75">
      <c r="A775" s="3" t="s">
        <v>45</v>
      </c>
      <c r="B775" t="s">
        <v>20</v>
      </c>
      <c r="C775" s="8">
        <v>0.17</v>
      </c>
      <c r="D775" s="8">
        <v>0.23</v>
      </c>
      <c r="E775" s="8">
        <v>0.08</v>
      </c>
      <c r="F775" s="8">
        <v>0.1</v>
      </c>
      <c r="G775" s="8">
        <v>0.08</v>
      </c>
      <c r="H775" s="8">
        <v>0.13</v>
      </c>
      <c r="I775" s="8">
        <v>0.14</v>
      </c>
      <c r="J775" s="8">
        <v>0.08</v>
      </c>
      <c r="K775" s="8">
        <v>0.06</v>
      </c>
      <c r="L775" s="10">
        <f t="shared" si="6"/>
        <v>0.08666666666666667</v>
      </c>
    </row>
    <row r="776" spans="1:12" ht="12.75">
      <c r="A776" s="3" t="s">
        <v>46</v>
      </c>
      <c r="B776" t="s">
        <v>20</v>
      </c>
      <c r="C776" s="8">
        <v>0.16</v>
      </c>
      <c r="D776" s="8">
        <v>0.18</v>
      </c>
      <c r="E776" s="8">
        <v>0.11</v>
      </c>
      <c r="F776" s="8">
        <v>0.11</v>
      </c>
      <c r="G776" s="8">
        <v>0.1</v>
      </c>
      <c r="H776" s="8">
        <v>0.16</v>
      </c>
      <c r="I776" s="8">
        <v>0.19</v>
      </c>
      <c r="J776" s="8">
        <v>0.12</v>
      </c>
      <c r="K776" s="8">
        <v>0.09</v>
      </c>
      <c r="L776" s="10">
        <f t="shared" si="6"/>
        <v>0.10666666666666667</v>
      </c>
    </row>
    <row r="777" spans="1:12" ht="12.75">
      <c r="A777" s="3" t="s">
        <v>47</v>
      </c>
      <c r="B777" t="s">
        <v>20</v>
      </c>
      <c r="C777" s="8">
        <v>0.07</v>
      </c>
      <c r="D777" s="8">
        <v>0.23</v>
      </c>
      <c r="E777" s="8">
        <v>0.12</v>
      </c>
      <c r="F777" s="8">
        <v>0.12</v>
      </c>
      <c r="G777" s="8">
        <v>0.13</v>
      </c>
      <c r="H777" s="8">
        <v>0.24</v>
      </c>
      <c r="I777" s="8">
        <v>0.28</v>
      </c>
      <c r="J777" s="8">
        <v>0.17</v>
      </c>
      <c r="K777" s="8">
        <v>0.13</v>
      </c>
      <c r="L777" s="10">
        <f t="shared" si="6"/>
        <v>0.12333333333333334</v>
      </c>
    </row>
    <row r="778" spans="1:12" ht="12.75">
      <c r="A778" s="3" t="s">
        <v>48</v>
      </c>
      <c r="B778" t="s">
        <v>20</v>
      </c>
      <c r="C778" s="8">
        <v>0.05</v>
      </c>
      <c r="D778" s="8">
        <v>0.39</v>
      </c>
      <c r="E778" s="8">
        <v>0.18</v>
      </c>
      <c r="F778" s="8">
        <v>0.16</v>
      </c>
      <c r="G778" s="8">
        <v>0.16</v>
      </c>
      <c r="H778" s="8">
        <v>0.34</v>
      </c>
      <c r="I778" s="8">
        <v>0.34</v>
      </c>
      <c r="J778" s="8">
        <v>0.23</v>
      </c>
      <c r="K778" s="8">
        <v>0.18</v>
      </c>
      <c r="L778" s="10">
        <f t="shared" si="6"/>
        <v>0.16666666666666666</v>
      </c>
    </row>
    <row r="779" spans="1:12" ht="12.75">
      <c r="A779" s="3" t="s">
        <v>49</v>
      </c>
      <c r="B779" t="s">
        <v>20</v>
      </c>
      <c r="C779" s="8">
        <v>0.07</v>
      </c>
      <c r="D779" s="8">
        <v>0.33</v>
      </c>
      <c r="E779" s="8">
        <v>0.18</v>
      </c>
      <c r="F779" s="8">
        <v>0.19</v>
      </c>
      <c r="G779" s="8">
        <v>0.18</v>
      </c>
      <c r="H779" s="8">
        <v>0.38</v>
      </c>
      <c r="I779" s="8">
        <v>0.48</v>
      </c>
      <c r="J779" s="8">
        <v>0.3</v>
      </c>
      <c r="K779" s="8">
        <v>0.26</v>
      </c>
      <c r="L779" s="10">
        <f t="shared" si="6"/>
        <v>0.18333333333333335</v>
      </c>
    </row>
    <row r="780" spans="1:12" ht="12.75">
      <c r="A780" s="3" t="s">
        <v>50</v>
      </c>
      <c r="B780" t="s">
        <v>20</v>
      </c>
      <c r="C780" s="8">
        <v>0.09</v>
      </c>
      <c r="D780" s="8">
        <v>0.2</v>
      </c>
      <c r="E780" s="8">
        <v>0.15</v>
      </c>
      <c r="F780" s="8">
        <v>0.12</v>
      </c>
      <c r="G780" s="8">
        <v>0.13</v>
      </c>
      <c r="H780" s="8">
        <v>0.28</v>
      </c>
      <c r="I780" s="8">
        <v>0.55</v>
      </c>
      <c r="J780" s="8">
        <v>0.27</v>
      </c>
      <c r="K780" s="8">
        <v>0.26</v>
      </c>
      <c r="L780" s="10">
        <f t="shared" si="6"/>
        <v>0.13333333333333333</v>
      </c>
    </row>
    <row r="781" spans="1:12" ht="12.75">
      <c r="A781" s="3" t="s">
        <v>51</v>
      </c>
      <c r="B781" t="s">
        <v>20</v>
      </c>
      <c r="C781" s="8">
        <v>0.03</v>
      </c>
      <c r="D781" s="8">
        <v>0.21</v>
      </c>
      <c r="E781" s="8">
        <v>0.28</v>
      </c>
      <c r="F781" s="8">
        <v>0.21</v>
      </c>
      <c r="G781" s="8">
        <v>0.19</v>
      </c>
      <c r="H781" s="8">
        <v>0.31</v>
      </c>
      <c r="I781" s="8">
        <v>0.63</v>
      </c>
      <c r="J781" s="8">
        <v>0.31</v>
      </c>
      <c r="K781" s="8">
        <v>0.29</v>
      </c>
      <c r="L781" s="10">
        <f t="shared" si="6"/>
        <v>0.22666666666666666</v>
      </c>
    </row>
    <row r="782" spans="1:12" ht="12.75">
      <c r="A782" s="3" t="s">
        <v>52</v>
      </c>
      <c r="B782" t="s">
        <v>20</v>
      </c>
      <c r="C782" s="8">
        <v>0.05</v>
      </c>
      <c r="D782" s="8">
        <v>0.13</v>
      </c>
      <c r="E782" s="8">
        <v>0.23</v>
      </c>
      <c r="F782" s="8">
        <v>0.21</v>
      </c>
      <c r="G782" s="8">
        <v>0.17</v>
      </c>
      <c r="H782" s="8">
        <v>0.33</v>
      </c>
      <c r="I782" s="8">
        <v>0.57</v>
      </c>
      <c r="J782" s="8">
        <v>0.3</v>
      </c>
      <c r="K782" s="8">
        <v>0.29</v>
      </c>
      <c r="L782" s="10">
        <f t="shared" si="6"/>
        <v>0.20333333333333334</v>
      </c>
    </row>
    <row r="783" spans="1:12" ht="12.75">
      <c r="A783" s="3" t="s">
        <v>53</v>
      </c>
      <c r="B783" t="s">
        <v>20</v>
      </c>
      <c r="C783" s="8">
        <v>0.02</v>
      </c>
      <c r="D783" s="8">
        <v>0.1</v>
      </c>
      <c r="E783" s="8">
        <v>0.17</v>
      </c>
      <c r="F783" s="8">
        <v>0.14</v>
      </c>
      <c r="G783" s="8">
        <v>0.15</v>
      </c>
      <c r="H783" s="8">
        <v>0.44</v>
      </c>
      <c r="I783" s="8">
        <v>0.61</v>
      </c>
      <c r="J783" s="8">
        <v>0.37</v>
      </c>
      <c r="K783" s="8">
        <v>0.37</v>
      </c>
      <c r="L783" s="10">
        <f aca="true" t="shared" si="7" ref="L783:L846">AVERAGE(E783:G783)</f>
        <v>0.15333333333333335</v>
      </c>
    </row>
    <row r="784" spans="1:12" ht="12.75">
      <c r="A784" s="3" t="s">
        <v>54</v>
      </c>
      <c r="B784" t="s">
        <v>20</v>
      </c>
      <c r="C784" s="8">
        <v>0.06</v>
      </c>
      <c r="D784" s="8">
        <v>0.12</v>
      </c>
      <c r="E784" s="8">
        <v>0.27</v>
      </c>
      <c r="F784" s="8">
        <v>0.13</v>
      </c>
      <c r="G784" s="8">
        <v>0.31</v>
      </c>
      <c r="H784" s="8">
        <v>0.44</v>
      </c>
      <c r="I784" s="8">
        <v>0.68</v>
      </c>
      <c r="J784" s="8">
        <v>0.43</v>
      </c>
      <c r="K784" s="8">
        <v>0.42</v>
      </c>
      <c r="L784" s="10">
        <f t="shared" si="7"/>
        <v>0.23666666666666666</v>
      </c>
    </row>
    <row r="785" spans="1:12" ht="12.75">
      <c r="A785" s="3" t="s">
        <v>56</v>
      </c>
      <c r="B785" t="s">
        <v>20</v>
      </c>
      <c r="C785" s="8">
        <v>0.12</v>
      </c>
      <c r="D785" s="8">
        <v>0.19</v>
      </c>
      <c r="E785" s="8">
        <v>0.34</v>
      </c>
      <c r="F785" s="8">
        <v>0.3</v>
      </c>
      <c r="G785" s="8">
        <v>0.43</v>
      </c>
      <c r="H785" s="8">
        <v>0.55</v>
      </c>
      <c r="I785" s="8">
        <v>0.59</v>
      </c>
      <c r="J785" s="8">
        <v>0.54</v>
      </c>
      <c r="K785" s="8">
        <v>0.55</v>
      </c>
      <c r="L785" s="10">
        <f t="shared" si="7"/>
        <v>0.3566666666666667</v>
      </c>
    </row>
    <row r="786" spans="1:12" ht="12.75">
      <c r="A786" s="3" t="s">
        <v>57</v>
      </c>
      <c r="B786" t="s">
        <v>20</v>
      </c>
      <c r="C786" s="8">
        <v>0.1</v>
      </c>
      <c r="D786" s="8">
        <v>0.25</v>
      </c>
      <c r="E786" s="8">
        <v>0.25</v>
      </c>
      <c r="F786" s="8">
        <v>0.37</v>
      </c>
      <c r="G786" s="8">
        <v>0.27</v>
      </c>
      <c r="H786" s="8">
        <v>0.55</v>
      </c>
      <c r="I786" s="8">
        <v>0.55</v>
      </c>
      <c r="J786" s="8">
        <v>0.46</v>
      </c>
      <c r="K786" s="8">
        <v>0.44</v>
      </c>
      <c r="L786" s="10">
        <f t="shared" si="7"/>
        <v>0.2966666666666667</v>
      </c>
    </row>
    <row r="787" spans="1:12" ht="12.75">
      <c r="A787" s="3" t="s">
        <v>63</v>
      </c>
      <c r="B787" t="s">
        <v>20</v>
      </c>
      <c r="C787" s="8">
        <v>0.09</v>
      </c>
      <c r="D787" s="8">
        <v>0.19</v>
      </c>
      <c r="E787" s="8">
        <v>0.23</v>
      </c>
      <c r="F787" s="8">
        <v>0.21</v>
      </c>
      <c r="G787" s="8">
        <v>0.41</v>
      </c>
      <c r="H787" s="8">
        <v>0.4</v>
      </c>
      <c r="I787" s="8">
        <v>0.65</v>
      </c>
      <c r="J787" s="8">
        <v>0.46</v>
      </c>
      <c r="K787" s="8">
        <v>0.47</v>
      </c>
      <c r="L787" s="10">
        <f t="shared" si="7"/>
        <v>0.2833333333333333</v>
      </c>
    </row>
    <row r="788" spans="1:12" ht="12.75">
      <c r="A788" s="3" t="s">
        <v>64</v>
      </c>
      <c r="B788" t="s">
        <v>20</v>
      </c>
      <c r="C788" s="8">
        <v>0.14</v>
      </c>
      <c r="D788" s="8">
        <v>0.3</v>
      </c>
      <c r="E788" s="8">
        <v>0.21</v>
      </c>
      <c r="F788" s="8">
        <v>0.25</v>
      </c>
      <c r="G788" s="8">
        <v>0.4</v>
      </c>
      <c r="H788" s="8">
        <v>0.56</v>
      </c>
      <c r="I788" s="8">
        <v>0.68</v>
      </c>
      <c r="J788" s="8">
        <v>0.52</v>
      </c>
      <c r="K788" s="8">
        <v>0.49</v>
      </c>
      <c r="L788" s="10">
        <f t="shared" si="7"/>
        <v>0.2866666666666667</v>
      </c>
    </row>
    <row r="789" spans="1:12" ht="12.75">
      <c r="A789" s="3" t="s">
        <v>65</v>
      </c>
      <c r="B789" t="s">
        <v>20</v>
      </c>
      <c r="C789" s="8">
        <v>0.19</v>
      </c>
      <c r="D789" s="8">
        <v>0.2</v>
      </c>
      <c r="E789" s="8">
        <v>0.17</v>
      </c>
      <c r="F789" s="8">
        <v>0.24</v>
      </c>
      <c r="G789" s="8">
        <v>0.35</v>
      </c>
      <c r="H789" s="8">
        <v>0.55</v>
      </c>
      <c r="I789" s="8">
        <v>0.67</v>
      </c>
      <c r="J789" s="8">
        <v>0.64</v>
      </c>
      <c r="K789" s="8">
        <v>0.72</v>
      </c>
      <c r="L789" s="10">
        <f t="shared" si="7"/>
        <v>0.25333333333333335</v>
      </c>
    </row>
    <row r="790" spans="1:12" ht="12.75">
      <c r="A790" s="3" t="s">
        <v>58</v>
      </c>
      <c r="B790" t="s">
        <v>20</v>
      </c>
      <c r="C790" s="8">
        <v>0.28</v>
      </c>
      <c r="D790" s="8">
        <v>0.07</v>
      </c>
      <c r="E790" s="8">
        <v>0.19</v>
      </c>
      <c r="F790" s="8">
        <v>0.24</v>
      </c>
      <c r="G790" s="8">
        <v>0.37</v>
      </c>
      <c r="H790" s="8">
        <v>0.51</v>
      </c>
      <c r="I790" s="8">
        <v>0.59</v>
      </c>
      <c r="J790" s="8">
        <v>0.67</v>
      </c>
      <c r="K790" s="8">
        <v>0.77</v>
      </c>
      <c r="L790" s="10">
        <f t="shared" si="7"/>
        <v>0.26666666666666666</v>
      </c>
    </row>
    <row r="791" spans="1:12" ht="12.75">
      <c r="A791" s="3" t="s">
        <v>59</v>
      </c>
      <c r="B791" t="s">
        <v>20</v>
      </c>
      <c r="C791" s="8">
        <v>0.22</v>
      </c>
      <c r="D791" s="8">
        <v>0.21</v>
      </c>
      <c r="E791" s="8">
        <v>0.18</v>
      </c>
      <c r="F791" s="8">
        <v>0.31</v>
      </c>
      <c r="G791" s="8">
        <v>0.33</v>
      </c>
      <c r="H791" s="8">
        <v>0.51</v>
      </c>
      <c r="I791" s="8">
        <v>0.54</v>
      </c>
      <c r="J791" s="8">
        <v>0.56</v>
      </c>
      <c r="K791" s="8">
        <v>0.6</v>
      </c>
      <c r="L791" s="10">
        <f t="shared" si="7"/>
        <v>0.2733333333333334</v>
      </c>
    </row>
    <row r="792" spans="1:12" ht="12.75">
      <c r="A792" s="3" t="s">
        <v>60</v>
      </c>
      <c r="B792" t="s">
        <v>20</v>
      </c>
      <c r="C792" s="8">
        <v>0.13</v>
      </c>
      <c r="D792" s="8">
        <v>0.16</v>
      </c>
      <c r="E792" s="8">
        <v>0.21</v>
      </c>
      <c r="F792" s="8">
        <v>0.23</v>
      </c>
      <c r="G792" s="8">
        <v>0.23</v>
      </c>
      <c r="H792" s="8">
        <v>0.54</v>
      </c>
      <c r="I792" s="8">
        <v>0.55</v>
      </c>
      <c r="J792" s="8">
        <v>0.17</v>
      </c>
      <c r="K792" s="8">
        <v>0.16</v>
      </c>
      <c r="L792" s="10">
        <f t="shared" si="7"/>
        <v>0.22333333333333336</v>
      </c>
    </row>
    <row r="793" spans="1:12" ht="12.75">
      <c r="A793" s="3" t="s">
        <v>61</v>
      </c>
      <c r="B793" t="s">
        <v>20</v>
      </c>
      <c r="C793" s="8">
        <v>0.14</v>
      </c>
      <c r="D793" s="8">
        <v>0.15</v>
      </c>
      <c r="E793" s="8">
        <v>0.28</v>
      </c>
      <c r="F793" s="8">
        <v>0.18</v>
      </c>
      <c r="G793" s="8">
        <v>0.33</v>
      </c>
      <c r="H793" s="8">
        <v>0.42</v>
      </c>
      <c r="I793" s="8">
        <v>0.54</v>
      </c>
      <c r="J793" s="8">
        <v>0.46</v>
      </c>
      <c r="K793" s="8">
        <v>0.5</v>
      </c>
      <c r="L793" s="10">
        <f t="shared" si="7"/>
        <v>0.26333333333333336</v>
      </c>
    </row>
    <row r="794" spans="1:12" ht="12.75">
      <c r="A794" s="3" t="s">
        <v>62</v>
      </c>
      <c r="B794" t="s">
        <v>20</v>
      </c>
      <c r="C794" s="8">
        <v>0.03</v>
      </c>
      <c r="D794" s="8">
        <v>0.28</v>
      </c>
      <c r="E794" s="8">
        <v>0.23</v>
      </c>
      <c r="F794" s="8">
        <v>0.2</v>
      </c>
      <c r="G794" s="8">
        <v>0.22</v>
      </c>
      <c r="H794" s="8">
        <v>0.59</v>
      </c>
      <c r="I794" s="8">
        <v>0.56</v>
      </c>
      <c r="J794" s="8">
        <v>0.35</v>
      </c>
      <c r="K794" s="8">
        <v>0.36</v>
      </c>
      <c r="L794" s="10">
        <f t="shared" si="7"/>
        <v>0.21666666666666667</v>
      </c>
    </row>
    <row r="795" spans="1:12" ht="12.75">
      <c r="A795" s="3"/>
      <c r="C795" s="8"/>
      <c r="D795" s="8"/>
      <c r="E795" s="8"/>
      <c r="F795" s="8"/>
      <c r="G795" s="8"/>
      <c r="H795" s="8"/>
      <c r="I795" s="8"/>
      <c r="J795" s="8"/>
      <c r="K795" s="8"/>
      <c r="L795" s="10"/>
    </row>
    <row r="796" spans="1:12" ht="12.75">
      <c r="A796" s="3"/>
      <c r="C796" s="8"/>
      <c r="D796" s="8"/>
      <c r="E796" s="8"/>
      <c r="F796" s="8"/>
      <c r="G796" s="8"/>
      <c r="H796" s="8"/>
      <c r="I796" s="8"/>
      <c r="J796" s="8"/>
      <c r="K796" s="8"/>
      <c r="L796" s="10"/>
    </row>
    <row r="797" spans="1:12" ht="12.75">
      <c r="A797" s="3"/>
      <c r="L797" s="10"/>
    </row>
    <row r="798" spans="3:12" ht="12.75">
      <c r="C798" s="2">
        <v>125</v>
      </c>
      <c r="D798" s="2">
        <v>250</v>
      </c>
      <c r="E798" s="2">
        <v>500</v>
      </c>
      <c r="F798" s="2">
        <v>1000</v>
      </c>
      <c r="G798" s="2">
        <v>2000</v>
      </c>
      <c r="H798" s="2">
        <v>4000</v>
      </c>
      <c r="I798" s="2">
        <v>8000</v>
      </c>
      <c r="J798" s="2" t="s">
        <v>3</v>
      </c>
      <c r="K798" s="2" t="s">
        <v>4</v>
      </c>
      <c r="L798" s="13" t="s">
        <v>73</v>
      </c>
    </row>
    <row r="799" spans="1:12" ht="12.75">
      <c r="A799" s="7" t="s">
        <v>42</v>
      </c>
      <c r="B799" t="s">
        <v>21</v>
      </c>
      <c r="C799" s="3" t="s">
        <v>16</v>
      </c>
      <c r="D799" s="3" t="s">
        <v>16</v>
      </c>
      <c r="E799" s="3" t="s">
        <v>16</v>
      </c>
      <c r="F799" s="3" t="s">
        <v>16</v>
      </c>
      <c r="G799" s="3" t="s">
        <v>16</v>
      </c>
      <c r="H799" s="3" t="s">
        <v>16</v>
      </c>
      <c r="I799" s="3" t="s">
        <v>16</v>
      </c>
      <c r="J799" s="3" t="s">
        <v>16</v>
      </c>
      <c r="K799" s="3" t="s">
        <v>16</v>
      </c>
      <c r="L799" s="10"/>
    </row>
    <row r="800" spans="1:12" ht="12.75">
      <c r="A800" s="7" t="s">
        <v>43</v>
      </c>
      <c r="B800" t="s">
        <v>21</v>
      </c>
      <c r="C800" s="8">
        <v>0.02</v>
      </c>
      <c r="D800" s="8">
        <v>0.03</v>
      </c>
      <c r="E800" s="8">
        <v>0.05</v>
      </c>
      <c r="F800" s="8">
        <v>0.09</v>
      </c>
      <c r="G800" s="8">
        <v>0.08</v>
      </c>
      <c r="H800" s="8">
        <v>0.31</v>
      </c>
      <c r="I800" s="8">
        <v>0.84</v>
      </c>
      <c r="J800" s="8">
        <v>0.3</v>
      </c>
      <c r="K800" s="8">
        <v>0.26</v>
      </c>
      <c r="L800" s="10">
        <f t="shared" si="7"/>
        <v>0.07333333333333335</v>
      </c>
    </row>
    <row r="801" spans="1:12" ht="12.75">
      <c r="A801" s="3" t="s">
        <v>44</v>
      </c>
      <c r="B801" t="s">
        <v>21</v>
      </c>
      <c r="C801" s="8">
        <v>0.14</v>
      </c>
      <c r="D801" s="8">
        <v>0.12</v>
      </c>
      <c r="E801" s="8">
        <v>0.09</v>
      </c>
      <c r="F801" s="8">
        <v>0.13</v>
      </c>
      <c r="G801" s="8">
        <v>0.08</v>
      </c>
      <c r="H801" s="8">
        <v>0.13</v>
      </c>
      <c r="I801" s="8">
        <v>0.3</v>
      </c>
      <c r="J801" s="8">
        <v>0.15</v>
      </c>
      <c r="K801" s="8">
        <v>0.16</v>
      </c>
      <c r="L801" s="10">
        <f t="shared" si="7"/>
        <v>0.09999999999999999</v>
      </c>
    </row>
    <row r="802" spans="1:12" ht="12.75">
      <c r="A802" s="3" t="s">
        <v>45</v>
      </c>
      <c r="B802" t="s">
        <v>21</v>
      </c>
      <c r="C802" s="8">
        <v>0.19</v>
      </c>
      <c r="D802" s="8">
        <v>0.23</v>
      </c>
      <c r="E802" s="8">
        <v>0.1</v>
      </c>
      <c r="F802" s="8">
        <v>0.14</v>
      </c>
      <c r="G802" s="8">
        <v>0.12</v>
      </c>
      <c r="H802" s="8">
        <v>0.26</v>
      </c>
      <c r="I802" s="8">
        <v>0.28</v>
      </c>
      <c r="J802" s="8">
        <v>0.19</v>
      </c>
      <c r="K802" s="8">
        <v>0.15</v>
      </c>
      <c r="L802" s="10">
        <f t="shared" si="7"/>
        <v>0.12</v>
      </c>
    </row>
    <row r="803" spans="1:12" ht="12.75">
      <c r="A803" s="3" t="s">
        <v>46</v>
      </c>
      <c r="B803" t="s">
        <v>21</v>
      </c>
      <c r="C803" s="8">
        <v>0.2</v>
      </c>
      <c r="D803" s="8">
        <v>0.19</v>
      </c>
      <c r="E803" s="8">
        <v>0.13</v>
      </c>
      <c r="F803" s="8">
        <v>0.13</v>
      </c>
      <c r="G803" s="8">
        <v>0.15</v>
      </c>
      <c r="H803" s="8">
        <v>0.25</v>
      </c>
      <c r="I803" s="8">
        <v>0.34</v>
      </c>
      <c r="J803" s="8">
        <v>0.2</v>
      </c>
      <c r="K803" s="8">
        <v>0.17</v>
      </c>
      <c r="L803" s="10">
        <f t="shared" si="7"/>
        <v>0.1366666666666667</v>
      </c>
    </row>
    <row r="804" spans="1:12" ht="12.75">
      <c r="A804" s="3" t="s">
        <v>47</v>
      </c>
      <c r="B804" t="s">
        <v>21</v>
      </c>
      <c r="C804" s="8">
        <v>0.09</v>
      </c>
      <c r="D804" s="8">
        <v>0.24</v>
      </c>
      <c r="E804" s="8">
        <v>0.14</v>
      </c>
      <c r="F804" s="8">
        <v>0.14</v>
      </c>
      <c r="G804" s="8">
        <v>0.16</v>
      </c>
      <c r="H804" s="8">
        <v>0.35</v>
      </c>
      <c r="I804" s="8">
        <v>0.45</v>
      </c>
      <c r="J804" s="8">
        <v>0.25</v>
      </c>
      <c r="K804" s="8">
        <v>0.2</v>
      </c>
      <c r="L804" s="10">
        <f t="shared" si="7"/>
        <v>0.1466666666666667</v>
      </c>
    </row>
    <row r="805" spans="1:12" ht="12.75">
      <c r="A805" s="3" t="s">
        <v>48</v>
      </c>
      <c r="B805" t="s">
        <v>21</v>
      </c>
      <c r="C805" s="8">
        <v>0.1</v>
      </c>
      <c r="D805" s="8">
        <v>0.44</v>
      </c>
      <c r="E805" s="8">
        <v>0.2</v>
      </c>
      <c r="F805" s="8">
        <v>0.2</v>
      </c>
      <c r="G805" s="8">
        <v>0.21</v>
      </c>
      <c r="H805" s="8">
        <v>0.47</v>
      </c>
      <c r="I805" s="8">
        <v>0.5</v>
      </c>
      <c r="J805" s="8">
        <v>0.33</v>
      </c>
      <c r="K805" s="8">
        <v>0.28</v>
      </c>
      <c r="L805" s="10">
        <f t="shared" si="7"/>
        <v>0.20333333333333334</v>
      </c>
    </row>
    <row r="806" spans="1:12" ht="12.75">
      <c r="A806" s="3" t="s">
        <v>49</v>
      </c>
      <c r="B806" t="s">
        <v>21</v>
      </c>
      <c r="C806" s="8">
        <v>0.1</v>
      </c>
      <c r="D806" s="8">
        <v>0.41</v>
      </c>
      <c r="E806" s="8">
        <v>0.21</v>
      </c>
      <c r="F806" s="8">
        <v>0.23</v>
      </c>
      <c r="G806" s="8">
        <v>0.23</v>
      </c>
      <c r="H806" s="8">
        <v>0.48</v>
      </c>
      <c r="I806" s="8">
        <v>0.62</v>
      </c>
      <c r="J806" s="8">
        <v>0.39</v>
      </c>
      <c r="K806" s="8">
        <v>0.34</v>
      </c>
      <c r="L806" s="10">
        <f t="shared" si="7"/>
        <v>0.22333333333333336</v>
      </c>
    </row>
    <row r="807" spans="1:12" ht="12.75">
      <c r="A807" s="3" t="s">
        <v>50</v>
      </c>
      <c r="B807" t="s">
        <v>21</v>
      </c>
      <c r="C807" s="8">
        <v>0.11</v>
      </c>
      <c r="D807" s="8">
        <v>0.23</v>
      </c>
      <c r="E807" s="8">
        <v>0.19</v>
      </c>
      <c r="F807" s="8">
        <v>0.17</v>
      </c>
      <c r="G807" s="8">
        <v>0.18</v>
      </c>
      <c r="H807" s="8">
        <v>0.37</v>
      </c>
      <c r="I807" s="8">
        <v>0.69</v>
      </c>
      <c r="J807" s="8">
        <v>0.36</v>
      </c>
      <c r="K807" s="8">
        <v>0.35</v>
      </c>
      <c r="L807" s="10">
        <f t="shared" si="7"/>
        <v>0.18000000000000002</v>
      </c>
    </row>
    <row r="808" spans="1:12" ht="12.75">
      <c r="A808" s="3" t="s">
        <v>51</v>
      </c>
      <c r="B808" s="12" t="s">
        <v>21</v>
      </c>
      <c r="C808" s="8">
        <v>0.03</v>
      </c>
      <c r="D808" s="8">
        <v>0.28</v>
      </c>
      <c r="E808" s="8">
        <v>0.31</v>
      </c>
      <c r="F808" s="8">
        <v>0.24</v>
      </c>
      <c r="G808" s="8">
        <v>0.21</v>
      </c>
      <c r="H808" s="8">
        <v>0.37</v>
      </c>
      <c r="I808" s="8">
        <v>0.74</v>
      </c>
      <c r="J808" s="8">
        <v>0.37</v>
      </c>
      <c r="K808" s="8">
        <v>0.36</v>
      </c>
      <c r="L808" s="10">
        <f t="shared" si="7"/>
        <v>0.25333333333333335</v>
      </c>
    </row>
    <row r="809" spans="1:12" ht="12.75">
      <c r="A809" s="3" t="s">
        <v>52</v>
      </c>
      <c r="B809" t="s">
        <v>21</v>
      </c>
      <c r="C809" s="8">
        <v>0.05</v>
      </c>
      <c r="D809" s="8">
        <v>0.14</v>
      </c>
      <c r="E809" s="8">
        <v>0.25</v>
      </c>
      <c r="F809" s="8">
        <v>0.23</v>
      </c>
      <c r="G809" s="8">
        <v>0.2</v>
      </c>
      <c r="H809" s="8">
        <v>0.38</v>
      </c>
      <c r="I809" s="8">
        <v>0.67</v>
      </c>
      <c r="J809" s="8">
        <v>0.35</v>
      </c>
      <c r="K809" s="8">
        <v>0.34</v>
      </c>
      <c r="L809" s="10">
        <f t="shared" si="7"/>
        <v>0.22666666666666666</v>
      </c>
    </row>
    <row r="810" spans="1:12" ht="12.75">
      <c r="A810" s="3" t="s">
        <v>53</v>
      </c>
      <c r="B810" t="s">
        <v>21</v>
      </c>
      <c r="C810" s="8">
        <v>0.02</v>
      </c>
      <c r="D810" s="8">
        <v>0.11</v>
      </c>
      <c r="E810" s="8">
        <v>0.2</v>
      </c>
      <c r="F810" s="8">
        <v>0.17</v>
      </c>
      <c r="G810" s="8">
        <v>0.2</v>
      </c>
      <c r="H810" s="8">
        <v>0.55</v>
      </c>
      <c r="I810" s="8">
        <v>0.87</v>
      </c>
      <c r="J810" s="8">
        <v>0.49</v>
      </c>
      <c r="K810" s="8">
        <v>0.5</v>
      </c>
      <c r="L810" s="10">
        <f t="shared" si="7"/>
        <v>0.19000000000000003</v>
      </c>
    </row>
    <row r="811" spans="1:12" ht="12.75">
      <c r="A811" s="3" t="s">
        <v>54</v>
      </c>
      <c r="B811" t="s">
        <v>21</v>
      </c>
      <c r="C811" s="8">
        <v>0.08</v>
      </c>
      <c r="D811" s="8">
        <v>0.17</v>
      </c>
      <c r="E811" s="8">
        <v>0.31</v>
      </c>
      <c r="F811" s="8">
        <v>0.22</v>
      </c>
      <c r="G811" s="8">
        <v>0.41</v>
      </c>
      <c r="H811" s="8">
        <v>0.61</v>
      </c>
      <c r="I811" s="8">
        <v>0.93</v>
      </c>
      <c r="J811" s="8">
        <v>0.59</v>
      </c>
      <c r="K811" s="8">
        <v>0.59</v>
      </c>
      <c r="L811" s="10">
        <f t="shared" si="7"/>
        <v>0.3133333333333333</v>
      </c>
    </row>
    <row r="812" spans="1:12" ht="12.75">
      <c r="A812" s="3" t="s">
        <v>56</v>
      </c>
      <c r="B812" t="s">
        <v>21</v>
      </c>
      <c r="C812" s="8">
        <v>0.18</v>
      </c>
      <c r="D812" s="8">
        <v>0.35</v>
      </c>
      <c r="E812" s="8">
        <v>0.49</v>
      </c>
      <c r="F812" s="8">
        <v>0.41</v>
      </c>
      <c r="G812" s="8">
        <v>0.67</v>
      </c>
      <c r="H812" s="8">
        <v>0.87</v>
      </c>
      <c r="I812" s="8">
        <v>1.03</v>
      </c>
      <c r="J812" s="8">
        <v>0.85</v>
      </c>
      <c r="K812" s="8">
        <v>0.84</v>
      </c>
      <c r="L812" s="10">
        <f t="shared" si="7"/>
        <v>0.5233333333333333</v>
      </c>
    </row>
    <row r="813" spans="1:12" ht="12.75">
      <c r="A813" s="3" t="s">
        <v>57</v>
      </c>
      <c r="B813" t="s">
        <v>21</v>
      </c>
      <c r="C813" s="8">
        <v>0.12</v>
      </c>
      <c r="D813" s="8">
        <v>0.38</v>
      </c>
      <c r="E813" s="8">
        <v>0.3</v>
      </c>
      <c r="F813" s="8">
        <v>0.5</v>
      </c>
      <c r="G813" s="8">
        <v>0.39</v>
      </c>
      <c r="H813" s="8">
        <v>0.92</v>
      </c>
      <c r="I813" s="8">
        <v>1.12</v>
      </c>
      <c r="J813" s="8">
        <v>0.75</v>
      </c>
      <c r="K813" s="8">
        <v>0.69</v>
      </c>
      <c r="L813" s="10">
        <f t="shared" si="7"/>
        <v>0.39666666666666667</v>
      </c>
    </row>
    <row r="814" spans="1:12" ht="12.75">
      <c r="A814" s="3" t="s">
        <v>63</v>
      </c>
      <c r="B814" t="s">
        <v>21</v>
      </c>
      <c r="C814" s="8">
        <v>0.25</v>
      </c>
      <c r="D814" s="8">
        <v>0.27</v>
      </c>
      <c r="E814" s="8">
        <v>0.29</v>
      </c>
      <c r="F814" s="8">
        <v>0.3</v>
      </c>
      <c r="G814" s="8">
        <v>0.54</v>
      </c>
      <c r="H814" s="8">
        <v>0.64</v>
      </c>
      <c r="I814" s="8">
        <v>1.1</v>
      </c>
      <c r="J814" s="8">
        <v>0.71</v>
      </c>
      <c r="K814" s="8">
        <v>0.7</v>
      </c>
      <c r="L814" s="10">
        <f t="shared" si="7"/>
        <v>0.37666666666666665</v>
      </c>
    </row>
    <row r="815" spans="1:12" ht="12.75">
      <c r="A815" s="3" t="s">
        <v>64</v>
      </c>
      <c r="B815" t="s">
        <v>21</v>
      </c>
      <c r="C815" s="8">
        <v>0.26</v>
      </c>
      <c r="D815" s="8">
        <v>0.34</v>
      </c>
      <c r="E815" s="8">
        <v>0.3</v>
      </c>
      <c r="F815" s="8">
        <v>0.33</v>
      </c>
      <c r="G815" s="8">
        <v>0.57</v>
      </c>
      <c r="H815" s="8">
        <v>0.76</v>
      </c>
      <c r="I815" s="8">
        <v>1.13</v>
      </c>
      <c r="J815" s="8">
        <v>0.75</v>
      </c>
      <c r="K815" s="8">
        <v>0.71</v>
      </c>
      <c r="L815" s="10">
        <f t="shared" si="7"/>
        <v>0.39999999999999997</v>
      </c>
    </row>
    <row r="816" spans="1:12" ht="12.75">
      <c r="A816" s="3" t="s">
        <v>65</v>
      </c>
      <c r="B816" t="s">
        <v>21</v>
      </c>
      <c r="C816" s="8">
        <v>0.22</v>
      </c>
      <c r="D816" s="8">
        <v>0.3</v>
      </c>
      <c r="E816" s="8">
        <v>0.25</v>
      </c>
      <c r="F816" s="8">
        <v>0.35</v>
      </c>
      <c r="G816" s="8">
        <v>0.49</v>
      </c>
      <c r="H816" s="8">
        <v>0.85</v>
      </c>
      <c r="I816" s="8">
        <v>1.19</v>
      </c>
      <c r="J816" s="8">
        <v>0.95</v>
      </c>
      <c r="K816" s="8">
        <v>1.03</v>
      </c>
      <c r="L816" s="10">
        <f t="shared" si="7"/>
        <v>0.3633333333333333</v>
      </c>
    </row>
    <row r="817" spans="1:12" ht="12.75">
      <c r="A817" s="3" t="s">
        <v>58</v>
      </c>
      <c r="B817" t="s">
        <v>21</v>
      </c>
      <c r="C817" s="8">
        <v>0.39</v>
      </c>
      <c r="D817" s="8">
        <v>0.14</v>
      </c>
      <c r="E817" s="8">
        <v>0.32</v>
      </c>
      <c r="F817" s="8">
        <v>0.4</v>
      </c>
      <c r="G817" s="8">
        <v>0.54</v>
      </c>
      <c r="H817" s="8">
        <v>0.84</v>
      </c>
      <c r="I817" s="8">
        <v>1.09</v>
      </c>
      <c r="J817" s="8">
        <v>0.99</v>
      </c>
      <c r="K817" s="8">
        <v>1.07</v>
      </c>
      <c r="L817" s="10">
        <f t="shared" si="7"/>
        <v>0.42</v>
      </c>
    </row>
    <row r="818" spans="1:12" ht="12.75">
      <c r="A818" s="3" t="s">
        <v>59</v>
      </c>
      <c r="B818" t="s">
        <v>21</v>
      </c>
      <c r="C818" s="8">
        <v>0.31</v>
      </c>
      <c r="D818" s="8">
        <v>0.27</v>
      </c>
      <c r="E818" s="8">
        <v>0.24</v>
      </c>
      <c r="F818" s="8">
        <v>0.45</v>
      </c>
      <c r="G818" s="8">
        <v>0.47</v>
      </c>
      <c r="H818" s="8">
        <v>0.78</v>
      </c>
      <c r="I818" s="8">
        <v>0.99</v>
      </c>
      <c r="J818" s="8">
        <v>0.91</v>
      </c>
      <c r="K818" s="8">
        <v>0.95</v>
      </c>
      <c r="L818" s="10">
        <f t="shared" si="7"/>
        <v>0.38666666666666666</v>
      </c>
    </row>
    <row r="819" spans="1:12" ht="12.75">
      <c r="A819" s="3" t="s">
        <v>60</v>
      </c>
      <c r="B819" t="s">
        <v>21</v>
      </c>
      <c r="C819" s="8">
        <v>0.2</v>
      </c>
      <c r="D819" s="8">
        <v>0.26</v>
      </c>
      <c r="E819" s="8">
        <v>0.28</v>
      </c>
      <c r="F819" s="8">
        <v>0.28</v>
      </c>
      <c r="G819" s="8">
        <v>0.34</v>
      </c>
      <c r="H819" s="8">
        <v>0.79</v>
      </c>
      <c r="I819" s="8">
        <v>1.03</v>
      </c>
      <c r="J819" s="8">
        <v>0.28</v>
      </c>
      <c r="K819" s="8">
        <v>0.26</v>
      </c>
      <c r="L819" s="10">
        <f t="shared" si="7"/>
        <v>0.30000000000000004</v>
      </c>
    </row>
    <row r="820" spans="1:12" ht="12.75">
      <c r="A820" s="3" t="s">
        <v>61</v>
      </c>
      <c r="B820" t="s">
        <v>21</v>
      </c>
      <c r="C820" s="8">
        <v>0.2</v>
      </c>
      <c r="D820" s="8">
        <v>0.24</v>
      </c>
      <c r="E820" s="8">
        <v>0.53</v>
      </c>
      <c r="F820" s="8">
        <v>0.28</v>
      </c>
      <c r="G820" s="8">
        <v>0.48</v>
      </c>
      <c r="H820" s="8">
        <v>0.67</v>
      </c>
      <c r="I820" s="8">
        <v>0.95</v>
      </c>
      <c r="J820" s="8">
        <v>0.85</v>
      </c>
      <c r="K820" s="8">
        <v>0.88</v>
      </c>
      <c r="L820" s="10">
        <f t="shared" si="7"/>
        <v>0.43</v>
      </c>
    </row>
    <row r="821" spans="1:12" ht="12.75">
      <c r="A821" s="3" t="s">
        <v>62</v>
      </c>
      <c r="B821" t="s">
        <v>21</v>
      </c>
      <c r="C821" s="8">
        <v>0.06</v>
      </c>
      <c r="D821" s="8">
        <v>0.41</v>
      </c>
      <c r="E821" s="8">
        <v>0.32</v>
      </c>
      <c r="F821" s="8">
        <v>0.32</v>
      </c>
      <c r="G821" s="8">
        <v>0.36</v>
      </c>
      <c r="H821" s="8">
        <v>0.98</v>
      </c>
      <c r="I821" s="8">
        <v>0.96</v>
      </c>
      <c r="J821" s="8">
        <v>0.73</v>
      </c>
      <c r="K821" s="8">
        <v>0.74</v>
      </c>
      <c r="L821" s="10">
        <f t="shared" si="7"/>
        <v>0.3333333333333333</v>
      </c>
    </row>
    <row r="822" ht="12.75">
      <c r="L822" s="10"/>
    </row>
    <row r="823" ht="12.75">
      <c r="L823" s="10"/>
    </row>
    <row r="824" ht="12.75">
      <c r="L824" s="10"/>
    </row>
    <row r="825" spans="3:12" ht="12.75">
      <c r="C825" s="2">
        <v>125</v>
      </c>
      <c r="D825" s="2">
        <v>250</v>
      </c>
      <c r="E825" s="2">
        <v>500</v>
      </c>
      <c r="F825" s="2">
        <v>1000</v>
      </c>
      <c r="G825" s="2">
        <v>2000</v>
      </c>
      <c r="H825" s="2">
        <v>4000</v>
      </c>
      <c r="I825" s="2">
        <v>8000</v>
      </c>
      <c r="J825" s="2" t="s">
        <v>3</v>
      </c>
      <c r="K825" s="2" t="s">
        <v>4</v>
      </c>
      <c r="L825" s="13" t="s">
        <v>73</v>
      </c>
    </row>
    <row r="826" spans="1:12" ht="12.75">
      <c r="A826" s="7" t="s">
        <v>42</v>
      </c>
      <c r="B826" t="s">
        <v>22</v>
      </c>
      <c r="C826" t="s">
        <v>16</v>
      </c>
      <c r="D826" t="s">
        <v>16</v>
      </c>
      <c r="E826" t="s">
        <v>16</v>
      </c>
      <c r="F826" t="s">
        <v>16</v>
      </c>
      <c r="G826" t="s">
        <v>16</v>
      </c>
      <c r="H826" t="s">
        <v>16</v>
      </c>
      <c r="I826" t="s">
        <v>16</v>
      </c>
      <c r="J826" t="s">
        <v>16</v>
      </c>
      <c r="K826" t="s">
        <v>16</v>
      </c>
      <c r="L826" s="10"/>
    </row>
    <row r="827" spans="1:12" ht="12.75">
      <c r="A827" s="7" t="s">
        <v>43</v>
      </c>
      <c r="B827" t="s">
        <v>22</v>
      </c>
      <c r="C827" s="8">
        <v>0.04</v>
      </c>
      <c r="D827" s="8">
        <v>0.06</v>
      </c>
      <c r="E827" s="8">
        <v>0.06</v>
      </c>
      <c r="F827" s="8">
        <v>0.09</v>
      </c>
      <c r="G827" s="8">
        <v>0.07</v>
      </c>
      <c r="H827" s="8">
        <v>0.16</v>
      </c>
      <c r="I827" s="8">
        <v>0.28</v>
      </c>
      <c r="J827" s="8">
        <v>0.12</v>
      </c>
      <c r="K827" s="8">
        <v>0.1</v>
      </c>
      <c r="L827" s="10">
        <f t="shared" si="7"/>
        <v>0.07333333333333333</v>
      </c>
    </row>
    <row r="828" spans="1:12" ht="12.75">
      <c r="A828" s="3" t="s">
        <v>44</v>
      </c>
      <c r="B828" t="s">
        <v>22</v>
      </c>
      <c r="C828" s="8">
        <v>0.12</v>
      </c>
      <c r="D828" s="8">
        <v>0.08</v>
      </c>
      <c r="E828" s="8">
        <v>0.07</v>
      </c>
      <c r="F828" s="8">
        <v>0.1</v>
      </c>
      <c r="G828" s="8">
        <v>0.07</v>
      </c>
      <c r="H828" s="8">
        <v>0.07</v>
      </c>
      <c r="I828" s="8">
        <v>0.14</v>
      </c>
      <c r="J828" s="8">
        <v>0.09</v>
      </c>
      <c r="K828" s="8">
        <v>0.09</v>
      </c>
      <c r="L828" s="10">
        <f t="shared" si="7"/>
        <v>0.08</v>
      </c>
    </row>
    <row r="829" spans="1:12" ht="12.75">
      <c r="A829" s="3" t="s">
        <v>45</v>
      </c>
      <c r="B829" t="s">
        <v>22</v>
      </c>
      <c r="C829" s="8">
        <v>0.19</v>
      </c>
      <c r="D829" s="8">
        <v>0.2</v>
      </c>
      <c r="E829" s="8">
        <v>0.09</v>
      </c>
      <c r="F829" s="8">
        <v>0.1</v>
      </c>
      <c r="G829" s="8">
        <v>0.08</v>
      </c>
      <c r="H829" s="8">
        <v>0.13</v>
      </c>
      <c r="I829" s="8">
        <v>0.11</v>
      </c>
      <c r="J829" s="8">
        <v>0.09</v>
      </c>
      <c r="K829" s="8">
        <v>0.08</v>
      </c>
      <c r="L829" s="10">
        <f t="shared" si="7"/>
        <v>0.09000000000000001</v>
      </c>
    </row>
    <row r="830" spans="1:12" ht="12.75">
      <c r="A830" s="3" t="s">
        <v>46</v>
      </c>
      <c r="B830" t="s">
        <v>22</v>
      </c>
      <c r="C830" s="8">
        <v>0.19</v>
      </c>
      <c r="D830" s="8">
        <v>0.22</v>
      </c>
      <c r="E830" s="8">
        <v>0.13</v>
      </c>
      <c r="F830" s="8">
        <v>0.11</v>
      </c>
      <c r="G830" s="8">
        <v>0.11</v>
      </c>
      <c r="H830" s="8">
        <v>0.11</v>
      </c>
      <c r="I830" s="8">
        <v>0.16</v>
      </c>
      <c r="J830" s="8">
        <v>0.11</v>
      </c>
      <c r="K830" s="8">
        <v>0.09</v>
      </c>
      <c r="L830" s="10">
        <f t="shared" si="7"/>
        <v>0.11666666666666665</v>
      </c>
    </row>
    <row r="831" spans="1:12" ht="12.75">
      <c r="A831" s="3" t="s">
        <v>47</v>
      </c>
      <c r="B831" t="s">
        <v>22</v>
      </c>
      <c r="C831" s="8">
        <v>0.13</v>
      </c>
      <c r="D831" s="8">
        <v>0.24</v>
      </c>
      <c r="E831" s="8">
        <v>0.12</v>
      </c>
      <c r="F831" s="8">
        <v>0.1</v>
      </c>
      <c r="G831" s="8">
        <v>0.1</v>
      </c>
      <c r="H831" s="8">
        <v>0.17</v>
      </c>
      <c r="I831" s="8">
        <v>0.21</v>
      </c>
      <c r="J831" s="8">
        <v>0.13</v>
      </c>
      <c r="K831" s="8">
        <v>0.11</v>
      </c>
      <c r="L831" s="10">
        <f t="shared" si="7"/>
        <v>0.10666666666666667</v>
      </c>
    </row>
    <row r="832" spans="1:12" ht="12.75">
      <c r="A832" s="3" t="s">
        <v>48</v>
      </c>
      <c r="B832" t="s">
        <v>22</v>
      </c>
      <c r="C832" s="8">
        <v>0.12</v>
      </c>
      <c r="D832" s="8">
        <v>0.33</v>
      </c>
      <c r="E832" s="8">
        <v>0.21</v>
      </c>
      <c r="F832" s="8">
        <v>0.15</v>
      </c>
      <c r="G832" s="8">
        <v>0.14</v>
      </c>
      <c r="H832" s="8">
        <v>0.26</v>
      </c>
      <c r="I832" s="8">
        <v>0.24</v>
      </c>
      <c r="J832" s="8">
        <v>0.18</v>
      </c>
      <c r="K832" s="8">
        <v>0.16</v>
      </c>
      <c r="L832" s="10">
        <f t="shared" si="7"/>
        <v>0.16666666666666666</v>
      </c>
    </row>
    <row r="833" spans="1:12" ht="12.75">
      <c r="A833" s="3" t="s">
        <v>49</v>
      </c>
      <c r="B833" t="s">
        <v>22</v>
      </c>
      <c r="C833" s="8">
        <v>0.15</v>
      </c>
      <c r="D833" s="8">
        <v>0.32</v>
      </c>
      <c r="E833" s="8">
        <v>0.21</v>
      </c>
      <c r="F833" s="8">
        <v>0.18</v>
      </c>
      <c r="G833" s="8">
        <v>0.16</v>
      </c>
      <c r="H833" s="8">
        <v>0.25</v>
      </c>
      <c r="I833" s="8">
        <v>0.26</v>
      </c>
      <c r="J833" s="8">
        <v>0.2</v>
      </c>
      <c r="K833" s="8">
        <v>0.18</v>
      </c>
      <c r="L833" s="10">
        <f t="shared" si="7"/>
        <v>0.18333333333333335</v>
      </c>
    </row>
    <row r="834" spans="1:12" ht="12.75">
      <c r="A834" s="3" t="s">
        <v>50</v>
      </c>
      <c r="B834" t="s">
        <v>22</v>
      </c>
      <c r="C834" s="8">
        <v>0.14</v>
      </c>
      <c r="D834" s="8">
        <v>0.27</v>
      </c>
      <c r="E834" s="8">
        <v>0.17</v>
      </c>
      <c r="F834" s="8">
        <v>0.16</v>
      </c>
      <c r="G834" s="8">
        <v>0.13</v>
      </c>
      <c r="H834" s="8">
        <v>0.22</v>
      </c>
      <c r="I834" s="8">
        <v>0.28</v>
      </c>
      <c r="J834" s="8">
        <v>0.2</v>
      </c>
      <c r="K834" s="8">
        <v>0.2</v>
      </c>
      <c r="L834" s="10">
        <f t="shared" si="7"/>
        <v>0.15333333333333335</v>
      </c>
    </row>
    <row r="835" spans="1:12" ht="12.75">
      <c r="A835" s="3" t="s">
        <v>51</v>
      </c>
      <c r="B835" t="s">
        <v>22</v>
      </c>
      <c r="C835" s="8">
        <v>0.08</v>
      </c>
      <c r="D835" s="8">
        <v>0.28</v>
      </c>
      <c r="E835" s="8">
        <v>0.22</v>
      </c>
      <c r="F835" s="8">
        <v>0.2</v>
      </c>
      <c r="G835" s="8">
        <v>0.15</v>
      </c>
      <c r="H835" s="8">
        <v>0.19</v>
      </c>
      <c r="I835" s="8">
        <v>0.3</v>
      </c>
      <c r="J835" s="8">
        <v>0.19</v>
      </c>
      <c r="K835" s="8">
        <v>0.19</v>
      </c>
      <c r="L835" s="10">
        <f t="shared" si="7"/>
        <v>0.19000000000000003</v>
      </c>
    </row>
    <row r="836" spans="1:12" ht="12.75">
      <c r="A836" s="3" t="s">
        <v>52</v>
      </c>
      <c r="B836" t="s">
        <v>22</v>
      </c>
      <c r="C836" s="8">
        <v>0.13</v>
      </c>
      <c r="D836" s="8">
        <v>0.17</v>
      </c>
      <c r="E836" s="8">
        <v>0.24</v>
      </c>
      <c r="F836" s="8">
        <v>0.2</v>
      </c>
      <c r="G836" s="8">
        <v>0.17</v>
      </c>
      <c r="H836" s="8">
        <v>0.21</v>
      </c>
      <c r="I836" s="8">
        <v>0.31</v>
      </c>
      <c r="J836" s="8">
        <v>0.2</v>
      </c>
      <c r="K836" s="8">
        <v>0.2</v>
      </c>
      <c r="L836" s="10">
        <f t="shared" si="7"/>
        <v>0.20333333333333334</v>
      </c>
    </row>
    <row r="837" spans="1:12" ht="12.75">
      <c r="A837" s="3" t="s">
        <v>53</v>
      </c>
      <c r="B837" t="s">
        <v>22</v>
      </c>
      <c r="C837" s="8">
        <v>0.07</v>
      </c>
      <c r="D837" s="8">
        <v>0.17</v>
      </c>
      <c r="E837" s="8">
        <v>0.18</v>
      </c>
      <c r="F837" s="8">
        <v>0.16</v>
      </c>
      <c r="G837" s="8">
        <v>0.17</v>
      </c>
      <c r="H837" s="8">
        <v>0.31</v>
      </c>
      <c r="I837" s="8">
        <v>0.39</v>
      </c>
      <c r="J837" s="8">
        <v>0.28</v>
      </c>
      <c r="K837" s="8">
        <v>0.28</v>
      </c>
      <c r="L837" s="10">
        <f t="shared" si="7"/>
        <v>0.17</v>
      </c>
    </row>
    <row r="838" spans="1:12" ht="12.75">
      <c r="A838" s="3" t="s">
        <v>54</v>
      </c>
      <c r="B838" t="s">
        <v>22</v>
      </c>
      <c r="C838" s="8">
        <v>0.13</v>
      </c>
      <c r="D838" s="8">
        <v>0.21</v>
      </c>
      <c r="E838" s="8">
        <v>0.26</v>
      </c>
      <c r="F838" s="8">
        <v>0.17</v>
      </c>
      <c r="G838" s="8">
        <v>0.29</v>
      </c>
      <c r="H838" s="8">
        <v>0.31</v>
      </c>
      <c r="I838" s="8">
        <v>0.39</v>
      </c>
      <c r="J838" s="8">
        <v>0.31</v>
      </c>
      <c r="K838" s="8">
        <v>0.31</v>
      </c>
      <c r="L838" s="10">
        <f t="shared" si="7"/>
        <v>0.24</v>
      </c>
    </row>
    <row r="839" spans="1:12" ht="12.75">
      <c r="A839" s="3" t="s">
        <v>56</v>
      </c>
      <c r="B839" t="s">
        <v>22</v>
      </c>
      <c r="C839" s="8">
        <v>0.21</v>
      </c>
      <c r="D839" s="8">
        <v>0.29</v>
      </c>
      <c r="E839" s="8">
        <v>0.28</v>
      </c>
      <c r="F839" s="8">
        <v>0.3</v>
      </c>
      <c r="G839" s="8">
        <v>0.34</v>
      </c>
      <c r="H839" s="8">
        <v>0.4</v>
      </c>
      <c r="I839" s="8">
        <v>0.43</v>
      </c>
      <c r="J839" s="8">
        <v>0.4</v>
      </c>
      <c r="K839" s="8">
        <v>0.4</v>
      </c>
      <c r="L839" s="10">
        <f t="shared" si="7"/>
        <v>0.3066666666666667</v>
      </c>
    </row>
    <row r="840" spans="1:12" ht="12.75">
      <c r="A840" s="3" t="s">
        <v>57</v>
      </c>
      <c r="B840" t="s">
        <v>22</v>
      </c>
      <c r="C840" s="8">
        <v>0.1</v>
      </c>
      <c r="D840" s="8">
        <v>0.27</v>
      </c>
      <c r="E840" s="8">
        <v>0.24</v>
      </c>
      <c r="F840" s="8">
        <v>0.3</v>
      </c>
      <c r="G840" s="8">
        <v>0.29</v>
      </c>
      <c r="H840" s="8">
        <v>0.43</v>
      </c>
      <c r="I840" s="8">
        <v>0.44</v>
      </c>
      <c r="J840" s="8">
        <v>0.38</v>
      </c>
      <c r="K840" s="8">
        <v>0.36</v>
      </c>
      <c r="L840" s="10">
        <f t="shared" si="7"/>
        <v>0.27666666666666667</v>
      </c>
    </row>
    <row r="841" spans="1:12" ht="12.75">
      <c r="A841" s="3" t="s">
        <v>63</v>
      </c>
      <c r="B841" t="s">
        <v>22</v>
      </c>
      <c r="C841" s="8">
        <v>0.24</v>
      </c>
      <c r="D841" s="8">
        <v>0.22</v>
      </c>
      <c r="E841" s="8">
        <v>0.23</v>
      </c>
      <c r="F841" s="8">
        <v>0.23</v>
      </c>
      <c r="G841" s="8">
        <v>0.34</v>
      </c>
      <c r="H841" s="8">
        <v>0.33</v>
      </c>
      <c r="I841" s="8">
        <v>0.45</v>
      </c>
      <c r="J841" s="8">
        <v>0.37</v>
      </c>
      <c r="K841" s="8">
        <v>0.38</v>
      </c>
      <c r="L841" s="10">
        <f t="shared" si="7"/>
        <v>0.26666666666666666</v>
      </c>
    </row>
    <row r="842" spans="1:12" ht="12.75">
      <c r="A842" s="3" t="s">
        <v>64</v>
      </c>
      <c r="B842" t="s">
        <v>22</v>
      </c>
      <c r="C842" s="8">
        <v>0.26</v>
      </c>
      <c r="D842" s="8">
        <v>0.24</v>
      </c>
      <c r="E842" s="8">
        <v>0.24</v>
      </c>
      <c r="F842" s="8">
        <v>0.25</v>
      </c>
      <c r="G842" s="8">
        <v>0.33</v>
      </c>
      <c r="H842" s="8">
        <v>0.36</v>
      </c>
      <c r="I842" s="8">
        <v>0.46</v>
      </c>
      <c r="J842" s="8">
        <v>0.38</v>
      </c>
      <c r="K842" s="8">
        <v>0.38</v>
      </c>
      <c r="L842" s="10">
        <f t="shared" si="7"/>
        <v>0.2733333333333334</v>
      </c>
    </row>
    <row r="843" spans="1:12" ht="12.75">
      <c r="A843" s="3" t="s">
        <v>65</v>
      </c>
      <c r="B843" t="s">
        <v>22</v>
      </c>
      <c r="C843" s="8">
        <v>0.18</v>
      </c>
      <c r="D843" s="8">
        <v>0.25</v>
      </c>
      <c r="E843" s="8">
        <v>0.22</v>
      </c>
      <c r="F843" s="8">
        <v>0.26</v>
      </c>
      <c r="G843" s="8">
        <v>0.31</v>
      </c>
      <c r="H843" s="8">
        <v>0.42</v>
      </c>
      <c r="I843" s="8">
        <v>0.46</v>
      </c>
      <c r="J843" s="8">
        <v>0.43</v>
      </c>
      <c r="K843" s="8">
        <v>0.44</v>
      </c>
      <c r="L843" s="10">
        <f t="shared" si="7"/>
        <v>0.26333333333333336</v>
      </c>
    </row>
    <row r="844" spans="1:12" ht="12.75">
      <c r="A844" s="3" t="s">
        <v>58</v>
      </c>
      <c r="B844" t="s">
        <v>22</v>
      </c>
      <c r="C844" s="8">
        <v>0.33</v>
      </c>
      <c r="D844" s="8">
        <v>0.16</v>
      </c>
      <c r="E844" s="8">
        <v>0.29</v>
      </c>
      <c r="F844" s="8">
        <v>0.27</v>
      </c>
      <c r="G844" s="8">
        <v>0.33</v>
      </c>
      <c r="H844" s="8">
        <v>0.4</v>
      </c>
      <c r="I844" s="8">
        <v>0.44</v>
      </c>
      <c r="J844" s="8">
        <v>0.42</v>
      </c>
      <c r="K844" s="8">
        <v>0.45</v>
      </c>
      <c r="L844" s="10">
        <f t="shared" si="7"/>
        <v>0.2966666666666667</v>
      </c>
    </row>
    <row r="845" spans="1:12" ht="12.75">
      <c r="A845" s="3" t="s">
        <v>59</v>
      </c>
      <c r="B845" t="s">
        <v>22</v>
      </c>
      <c r="C845" s="8">
        <v>0.22</v>
      </c>
      <c r="D845" s="8">
        <v>0.25</v>
      </c>
      <c r="E845" s="8">
        <v>0.21</v>
      </c>
      <c r="F845" s="8">
        <v>0.29</v>
      </c>
      <c r="G845" s="8">
        <v>0.32</v>
      </c>
      <c r="H845" s="8">
        <v>0.38</v>
      </c>
      <c r="I845" s="8">
        <v>0.42</v>
      </c>
      <c r="J845" s="8">
        <v>0.41</v>
      </c>
      <c r="K845" s="8">
        <v>0.41</v>
      </c>
      <c r="L845" s="10">
        <f t="shared" si="7"/>
        <v>0.2733333333333334</v>
      </c>
    </row>
    <row r="846" spans="1:12" ht="12.75">
      <c r="A846" s="3" t="s">
        <v>60</v>
      </c>
      <c r="B846" t="s">
        <v>22</v>
      </c>
      <c r="C846" s="8">
        <v>0.2</v>
      </c>
      <c r="D846" s="8">
        <v>0.24</v>
      </c>
      <c r="E846" s="8">
        <v>0.25</v>
      </c>
      <c r="F846" s="8">
        <v>0.24</v>
      </c>
      <c r="G846" s="8">
        <v>0.25</v>
      </c>
      <c r="H846" s="8">
        <v>0.36</v>
      </c>
      <c r="I846" s="8">
        <v>0.43</v>
      </c>
      <c r="J846" s="8">
        <v>0.27</v>
      </c>
      <c r="K846" s="8">
        <v>0.25</v>
      </c>
      <c r="L846" s="10">
        <f t="shared" si="7"/>
        <v>0.24666666666666667</v>
      </c>
    </row>
    <row r="847" spans="1:12" ht="12.75">
      <c r="A847" s="3" t="s">
        <v>61</v>
      </c>
      <c r="B847" t="s">
        <v>22</v>
      </c>
      <c r="C847" s="8">
        <v>0.23</v>
      </c>
      <c r="D847" s="8">
        <v>0.24</v>
      </c>
      <c r="E847" s="8">
        <v>0.34</v>
      </c>
      <c r="F847" s="8">
        <v>0.23</v>
      </c>
      <c r="G847" s="8">
        <v>0.31</v>
      </c>
      <c r="H847" s="8">
        <v>0.36</v>
      </c>
      <c r="I847" s="8">
        <v>0.41</v>
      </c>
      <c r="J847" s="8">
        <v>0.45</v>
      </c>
      <c r="K847" s="8">
        <v>0.47</v>
      </c>
      <c r="L847" s="10">
        <f>AVERAGE(E847:G847)</f>
        <v>0.2933333333333334</v>
      </c>
    </row>
    <row r="848" spans="1:12" ht="12.75">
      <c r="A848" s="3" t="s">
        <v>62</v>
      </c>
      <c r="B848" t="s">
        <v>22</v>
      </c>
      <c r="C848" s="8">
        <v>0.09</v>
      </c>
      <c r="D848" s="8">
        <v>0.26</v>
      </c>
      <c r="E848" s="8">
        <v>0.25</v>
      </c>
      <c r="F848" s="8">
        <v>0.25</v>
      </c>
      <c r="G848" s="8">
        <v>0.25</v>
      </c>
      <c r="H848" s="8">
        <v>0.44</v>
      </c>
      <c r="I848" s="8">
        <v>0.42</v>
      </c>
      <c r="J848" s="8">
        <v>0.37</v>
      </c>
      <c r="K848" s="8">
        <v>0.37</v>
      </c>
      <c r="L848" s="10">
        <f>AVERAGE(E848:G848)</f>
        <v>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768"/>
  <sheetViews>
    <sheetView workbookViewId="0" topLeftCell="A1">
      <selection activeCell="A27" sqref="A27"/>
    </sheetView>
  </sheetViews>
  <sheetFormatPr defaultColWidth="9.140625" defaultRowHeight="12.75"/>
  <cols>
    <col min="1" max="1" width="10.57421875" style="0" customWidth="1"/>
    <col min="2" max="2" width="11.00390625" style="0" customWidth="1"/>
  </cols>
  <sheetData>
    <row r="1" ht="12.75">
      <c r="A1" s="1" t="s">
        <v>42</v>
      </c>
    </row>
    <row r="2" ht="12.75">
      <c r="A2" t="s">
        <v>0</v>
      </c>
    </row>
    <row r="3" ht="12.75">
      <c r="A3" t="s">
        <v>1</v>
      </c>
    </row>
    <row r="4" spans="1:13" ht="12.75">
      <c r="A4" t="s">
        <v>2</v>
      </c>
      <c r="B4">
        <v>31.5</v>
      </c>
      <c r="C4">
        <v>63</v>
      </c>
      <c r="D4">
        <v>125</v>
      </c>
      <c r="E4">
        <v>250</v>
      </c>
      <c r="F4">
        <v>500</v>
      </c>
      <c r="G4">
        <v>1000</v>
      </c>
      <c r="H4">
        <v>2000</v>
      </c>
      <c r="I4">
        <v>4000</v>
      </c>
      <c r="J4">
        <v>8000</v>
      </c>
      <c r="K4">
        <v>16000</v>
      </c>
      <c r="L4" t="s">
        <v>3</v>
      </c>
      <c r="M4" t="s">
        <v>4</v>
      </c>
    </row>
    <row r="5" spans="1:13" ht="12.75">
      <c r="A5" t="s">
        <v>5</v>
      </c>
      <c r="B5">
        <v>13.49</v>
      </c>
      <c r="C5">
        <v>19.94</v>
      </c>
      <c r="D5">
        <v>18.48</v>
      </c>
      <c r="E5">
        <v>23.1</v>
      </c>
      <c r="F5">
        <v>24</v>
      </c>
      <c r="G5">
        <v>24.53</v>
      </c>
      <c r="H5">
        <v>34.34</v>
      </c>
      <c r="I5">
        <v>35.75</v>
      </c>
      <c r="J5">
        <v>39.79</v>
      </c>
      <c r="K5">
        <v>46.67</v>
      </c>
      <c r="L5">
        <v>44.37</v>
      </c>
      <c r="M5">
        <v>45.83</v>
      </c>
    </row>
    <row r="6" spans="1:13" ht="12.75">
      <c r="A6" t="s">
        <v>6</v>
      </c>
      <c r="B6">
        <v>-30</v>
      </c>
      <c r="C6">
        <v>-20.64</v>
      </c>
      <c r="D6">
        <v>-33.33</v>
      </c>
      <c r="E6">
        <v>-28.13</v>
      </c>
      <c r="F6">
        <v>-25.89</v>
      </c>
      <c r="G6">
        <v>-29.57</v>
      </c>
      <c r="H6">
        <v>-36.49</v>
      </c>
      <c r="I6">
        <v>-37.23</v>
      </c>
      <c r="J6">
        <v>-31.11</v>
      </c>
      <c r="K6">
        <v>-32.74</v>
      </c>
      <c r="L6">
        <v>-23.87</v>
      </c>
      <c r="M6">
        <v>-17.34</v>
      </c>
    </row>
    <row r="7" spans="1:13" ht="12.75">
      <c r="A7" t="s">
        <v>7</v>
      </c>
      <c r="B7">
        <v>-55.51</v>
      </c>
      <c r="C7">
        <v>-49.06</v>
      </c>
      <c r="D7">
        <v>-50.52</v>
      </c>
      <c r="E7">
        <v>-45.9</v>
      </c>
      <c r="F7">
        <v>-45</v>
      </c>
      <c r="G7">
        <v>-44.47</v>
      </c>
      <c r="H7">
        <v>-34.66</v>
      </c>
      <c r="I7">
        <v>-33.25</v>
      </c>
      <c r="J7">
        <v>-29.21</v>
      </c>
      <c r="K7">
        <v>-22.33</v>
      </c>
      <c r="L7">
        <v>-32.63</v>
      </c>
      <c r="M7">
        <v>-31.17</v>
      </c>
    </row>
    <row r="8" spans="1:13" ht="12.75">
      <c r="A8" t="s">
        <v>8</v>
      </c>
      <c r="B8">
        <v>5.7</v>
      </c>
      <c r="C8">
        <v>11.23</v>
      </c>
      <c r="D8">
        <v>11</v>
      </c>
      <c r="E8">
        <v>14.11</v>
      </c>
      <c r="F8">
        <v>12.85</v>
      </c>
      <c r="G8">
        <v>12.82</v>
      </c>
      <c r="H8">
        <v>16.65</v>
      </c>
      <c r="I8">
        <v>15.42</v>
      </c>
      <c r="J8">
        <v>22.36</v>
      </c>
      <c r="K8">
        <v>25.44</v>
      </c>
      <c r="L8">
        <v>19.3</v>
      </c>
      <c r="M8">
        <v>20.4</v>
      </c>
    </row>
    <row r="9" spans="1:13" ht="12.75">
      <c r="A9" t="s">
        <v>9</v>
      </c>
      <c r="B9">
        <v>10.36</v>
      </c>
      <c r="C9">
        <v>13.24</v>
      </c>
      <c r="D9">
        <v>11.91</v>
      </c>
      <c r="E9">
        <v>14.85</v>
      </c>
      <c r="F9">
        <v>13.55</v>
      </c>
      <c r="G9">
        <v>13.5</v>
      </c>
      <c r="H9">
        <v>18.03</v>
      </c>
      <c r="I9">
        <v>16.92</v>
      </c>
      <c r="J9">
        <v>26.41</v>
      </c>
      <c r="K9">
        <v>32.77</v>
      </c>
      <c r="L9">
        <v>21.28</v>
      </c>
      <c r="M9">
        <v>22.72</v>
      </c>
    </row>
    <row r="10" spans="1:13" ht="12.75">
      <c r="A10" t="s">
        <v>10</v>
      </c>
      <c r="B10">
        <v>78.81</v>
      </c>
      <c r="C10">
        <v>92.99</v>
      </c>
      <c r="D10">
        <v>92.64</v>
      </c>
      <c r="E10">
        <v>96.26</v>
      </c>
      <c r="F10">
        <v>95.07</v>
      </c>
      <c r="G10">
        <v>95.03</v>
      </c>
      <c r="H10">
        <v>97.88</v>
      </c>
      <c r="I10">
        <v>97.21</v>
      </c>
      <c r="J10">
        <v>99.42</v>
      </c>
      <c r="K10">
        <v>99.72</v>
      </c>
      <c r="L10">
        <v>98.84</v>
      </c>
      <c r="M10">
        <v>99.1</v>
      </c>
    </row>
    <row r="11" spans="1:13" ht="12.75">
      <c r="A11" t="s">
        <v>11</v>
      </c>
      <c r="B11">
        <v>92.81</v>
      </c>
      <c r="C11">
        <v>52.75</v>
      </c>
      <c r="D11">
        <v>34.16</v>
      </c>
      <c r="E11">
        <v>22.23</v>
      </c>
      <c r="F11">
        <v>19.45</v>
      </c>
      <c r="G11">
        <v>16.42</v>
      </c>
      <c r="H11">
        <v>7.12</v>
      </c>
      <c r="I11">
        <v>7.11</v>
      </c>
      <c r="J11">
        <v>3.02</v>
      </c>
      <c r="K11">
        <v>2.92</v>
      </c>
      <c r="L11">
        <v>4.28</v>
      </c>
      <c r="M11">
        <v>4</v>
      </c>
    </row>
    <row r="12" spans="1:13" ht="12.75">
      <c r="A12" t="s">
        <v>12</v>
      </c>
      <c r="B12">
        <v>0.46</v>
      </c>
      <c r="C12">
        <v>0.28</v>
      </c>
      <c r="D12">
        <v>0.13</v>
      </c>
      <c r="E12">
        <v>0.1</v>
      </c>
      <c r="F12">
        <v>0.11</v>
      </c>
      <c r="G12">
        <v>0.09</v>
      </c>
      <c r="H12" t="s">
        <v>16</v>
      </c>
      <c r="I12" t="s">
        <v>16</v>
      </c>
      <c r="J12">
        <v>0.01</v>
      </c>
      <c r="K12" t="s">
        <v>16</v>
      </c>
      <c r="L12" t="s">
        <v>16</v>
      </c>
      <c r="M12" t="s">
        <v>16</v>
      </c>
    </row>
    <row r="13" spans="1:13" ht="12.75">
      <c r="A13" t="s">
        <v>13</v>
      </c>
      <c r="B13">
        <v>2.98</v>
      </c>
      <c r="C13">
        <v>2</v>
      </c>
      <c r="D13">
        <v>3.13</v>
      </c>
      <c r="E13">
        <v>3.16</v>
      </c>
      <c r="F13">
        <v>3.26</v>
      </c>
      <c r="G13">
        <v>2.8</v>
      </c>
      <c r="H13">
        <v>1.82</v>
      </c>
      <c r="I13">
        <v>0.97</v>
      </c>
      <c r="J13">
        <v>0.28</v>
      </c>
      <c r="K13">
        <v>0.15</v>
      </c>
      <c r="L13" t="s">
        <v>16</v>
      </c>
      <c r="M13" t="s">
        <v>16</v>
      </c>
    </row>
    <row r="14" spans="1:13" ht="12.75">
      <c r="A14" t="s">
        <v>14</v>
      </c>
      <c r="B14">
        <v>0.87</v>
      </c>
      <c r="C14">
        <v>0.85</v>
      </c>
      <c r="D14">
        <v>0.97</v>
      </c>
      <c r="E14">
        <v>0.96</v>
      </c>
      <c r="F14">
        <v>0.97</v>
      </c>
      <c r="G14">
        <v>0.96</v>
      </c>
      <c r="H14">
        <v>0.9</v>
      </c>
      <c r="I14">
        <v>0.93</v>
      </c>
      <c r="J14">
        <v>0.89</v>
      </c>
      <c r="K14">
        <v>0.9</v>
      </c>
      <c r="L14" t="s">
        <v>16</v>
      </c>
      <c r="M14" t="s">
        <v>16</v>
      </c>
    </row>
    <row r="15" spans="1:13" ht="12.75">
      <c r="A15" t="s">
        <v>15</v>
      </c>
      <c r="B15">
        <v>2.73</v>
      </c>
      <c r="C15">
        <v>2.5</v>
      </c>
      <c r="D15">
        <v>2.85</v>
      </c>
      <c r="E15">
        <v>3.2</v>
      </c>
      <c r="F15">
        <v>3.27</v>
      </c>
      <c r="G15">
        <v>3.06</v>
      </c>
      <c r="H15">
        <v>2.17</v>
      </c>
      <c r="I15">
        <v>1.18</v>
      </c>
      <c r="J15">
        <v>0.5</v>
      </c>
      <c r="K15">
        <v>0.23</v>
      </c>
      <c r="L15">
        <v>1.57</v>
      </c>
      <c r="M15">
        <v>1.6</v>
      </c>
    </row>
    <row r="16" spans="1:13" ht="12.75">
      <c r="A16" t="s">
        <v>17</v>
      </c>
      <c r="B16">
        <v>0.96</v>
      </c>
      <c r="C16">
        <v>0.95</v>
      </c>
      <c r="D16">
        <v>0.99</v>
      </c>
      <c r="E16">
        <v>0.99</v>
      </c>
      <c r="F16">
        <v>0.99</v>
      </c>
      <c r="G16">
        <v>0.99</v>
      </c>
      <c r="H16">
        <v>0.98</v>
      </c>
      <c r="I16">
        <v>0.98</v>
      </c>
      <c r="J16">
        <v>0.94</v>
      </c>
      <c r="K16">
        <v>0.94</v>
      </c>
      <c r="L16">
        <v>0.92</v>
      </c>
      <c r="M16">
        <v>0.87</v>
      </c>
    </row>
    <row r="17" spans="1:13" ht="12.75">
      <c r="A17" t="s">
        <v>18</v>
      </c>
      <c r="B17">
        <v>0.66</v>
      </c>
      <c r="C17" t="s">
        <v>16</v>
      </c>
      <c r="D17">
        <v>1.41</v>
      </c>
      <c r="E17" t="s">
        <v>16</v>
      </c>
      <c r="F17" t="s">
        <v>16</v>
      </c>
      <c r="G17" t="s">
        <v>16</v>
      </c>
      <c r="H17">
        <v>0.14</v>
      </c>
      <c r="I17">
        <v>0.23</v>
      </c>
      <c r="J17">
        <v>0.14</v>
      </c>
      <c r="K17">
        <v>0.14</v>
      </c>
      <c r="L17">
        <v>0.14</v>
      </c>
      <c r="M17">
        <v>0.15</v>
      </c>
    </row>
    <row r="18" spans="1:13" ht="12.75">
      <c r="A18" t="s">
        <v>19</v>
      </c>
      <c r="B18">
        <v>0.95</v>
      </c>
      <c r="C18" t="s">
        <v>16</v>
      </c>
      <c r="D18">
        <v>0.9</v>
      </c>
      <c r="E18" t="s">
        <v>16</v>
      </c>
      <c r="F18" t="s">
        <v>16</v>
      </c>
      <c r="G18" t="s">
        <v>16</v>
      </c>
      <c r="H18">
        <v>0.96</v>
      </c>
      <c r="I18">
        <v>0.9</v>
      </c>
      <c r="J18">
        <v>0.88</v>
      </c>
      <c r="K18">
        <v>0.9</v>
      </c>
      <c r="L18">
        <v>0.96</v>
      </c>
      <c r="M18">
        <v>0.96</v>
      </c>
    </row>
    <row r="19" spans="1:13" ht="12.75">
      <c r="A19" t="s">
        <v>20</v>
      </c>
      <c r="B19">
        <v>0.06</v>
      </c>
      <c r="C19">
        <v>0.04</v>
      </c>
      <c r="D19">
        <v>0.01</v>
      </c>
      <c r="E19">
        <v>0</v>
      </c>
      <c r="F19">
        <v>0.01</v>
      </c>
      <c r="G19">
        <v>0.01</v>
      </c>
      <c r="H19">
        <v>0.01</v>
      </c>
      <c r="I19">
        <v>0.01</v>
      </c>
      <c r="J19">
        <v>0.01</v>
      </c>
      <c r="K19">
        <v>0.01</v>
      </c>
      <c r="L19">
        <v>0.01</v>
      </c>
      <c r="M19">
        <v>0.01</v>
      </c>
    </row>
    <row r="20" spans="1:13" ht="12.75">
      <c r="A20" t="s">
        <v>21</v>
      </c>
      <c r="B20">
        <v>0.08</v>
      </c>
      <c r="C20">
        <v>0.09</v>
      </c>
      <c r="D20">
        <v>0.03</v>
      </c>
      <c r="E20">
        <v>0.15</v>
      </c>
      <c r="F20">
        <v>0.08</v>
      </c>
      <c r="G20">
        <v>0.08</v>
      </c>
      <c r="H20">
        <v>0.08</v>
      </c>
      <c r="I20">
        <v>0.19</v>
      </c>
      <c r="J20">
        <v>0.24</v>
      </c>
      <c r="K20">
        <v>0.1</v>
      </c>
      <c r="L20">
        <v>0.16</v>
      </c>
      <c r="M20">
        <v>0.15</v>
      </c>
    </row>
    <row r="21" spans="1:13" ht="12.75">
      <c r="A21" t="s">
        <v>22</v>
      </c>
      <c r="B21">
        <v>0.14</v>
      </c>
      <c r="C21">
        <v>0.14</v>
      </c>
      <c r="D21">
        <v>0.06</v>
      </c>
      <c r="E21">
        <v>0.18</v>
      </c>
      <c r="F21">
        <v>0.07</v>
      </c>
      <c r="G21">
        <v>0.08</v>
      </c>
      <c r="H21">
        <v>0.05</v>
      </c>
      <c r="I21">
        <v>0.1</v>
      </c>
      <c r="J21">
        <v>0.07</v>
      </c>
      <c r="K21">
        <v>0.05</v>
      </c>
      <c r="L21">
        <v>0.07</v>
      </c>
      <c r="M21">
        <v>0.07</v>
      </c>
    </row>
    <row r="23" ht="12.75">
      <c r="A23" t="s">
        <v>23</v>
      </c>
    </row>
    <row r="25" ht="12.75">
      <c r="A25" s="1" t="s">
        <v>43</v>
      </c>
    </row>
    <row r="26" ht="12.75">
      <c r="A26" t="s">
        <v>0</v>
      </c>
    </row>
    <row r="27" ht="12.75">
      <c r="A27" t="s">
        <v>1</v>
      </c>
    </row>
    <row r="28" spans="1:13" ht="12.75">
      <c r="A28" t="s">
        <v>2</v>
      </c>
      <c r="B28">
        <v>31.5</v>
      </c>
      <c r="C28">
        <v>63</v>
      </c>
      <c r="D28">
        <v>125</v>
      </c>
      <c r="E28">
        <v>250</v>
      </c>
      <c r="F28">
        <v>500</v>
      </c>
      <c r="G28">
        <v>1000</v>
      </c>
      <c r="H28">
        <v>2000</v>
      </c>
      <c r="I28">
        <v>4000</v>
      </c>
      <c r="J28">
        <v>8000</v>
      </c>
      <c r="K28">
        <v>16000</v>
      </c>
      <c r="L28" t="s">
        <v>3</v>
      </c>
      <c r="M28" t="s">
        <v>4</v>
      </c>
    </row>
    <row r="29" spans="1:13" ht="12.75">
      <c r="A29" t="s">
        <v>5</v>
      </c>
      <c r="B29">
        <v>16.88</v>
      </c>
      <c r="C29">
        <v>23.11</v>
      </c>
      <c r="D29">
        <v>18.19</v>
      </c>
      <c r="E29">
        <v>25.94</v>
      </c>
      <c r="F29">
        <v>26.29</v>
      </c>
      <c r="G29">
        <v>26.88</v>
      </c>
      <c r="H29">
        <v>36.32</v>
      </c>
      <c r="I29">
        <v>39.6</v>
      </c>
      <c r="J29">
        <v>41.59</v>
      </c>
      <c r="K29">
        <v>52.5</v>
      </c>
      <c r="L29">
        <v>48.17</v>
      </c>
      <c r="M29">
        <v>50.15</v>
      </c>
    </row>
    <row r="30" spans="1:13" ht="12.75">
      <c r="A30" t="s">
        <v>6</v>
      </c>
      <c r="B30">
        <v>-19.6</v>
      </c>
      <c r="C30">
        <v>-18.3</v>
      </c>
      <c r="D30">
        <v>-24.72</v>
      </c>
      <c r="E30">
        <v>-19.43</v>
      </c>
      <c r="F30">
        <v>-19.19</v>
      </c>
      <c r="G30">
        <v>-22.83</v>
      </c>
      <c r="H30">
        <v>-29.33</v>
      </c>
      <c r="I30">
        <v>-30.49</v>
      </c>
      <c r="J30">
        <v>-24.41</v>
      </c>
      <c r="K30">
        <v>-14.22</v>
      </c>
      <c r="L30">
        <v>-14.97</v>
      </c>
      <c r="M30">
        <v>-10.13</v>
      </c>
    </row>
    <row r="31" spans="1:13" ht="12.75">
      <c r="A31" t="s">
        <v>7</v>
      </c>
      <c r="B31">
        <v>-52.12</v>
      </c>
      <c r="C31">
        <v>-45.89</v>
      </c>
      <c r="D31">
        <v>-50.81</v>
      </c>
      <c r="E31">
        <v>-43.06</v>
      </c>
      <c r="F31">
        <v>-42.71</v>
      </c>
      <c r="G31">
        <v>-42.12</v>
      </c>
      <c r="H31">
        <v>-32.68</v>
      </c>
      <c r="I31">
        <v>-29.4</v>
      </c>
      <c r="J31">
        <v>-27.41</v>
      </c>
      <c r="K31">
        <v>-16.5</v>
      </c>
      <c r="L31">
        <v>-28.83</v>
      </c>
      <c r="M31">
        <v>-26.85</v>
      </c>
    </row>
    <row r="32" spans="1:13" ht="12.75">
      <c r="A32" t="s">
        <v>8</v>
      </c>
      <c r="B32">
        <v>5.76</v>
      </c>
      <c r="C32">
        <v>7.97</v>
      </c>
      <c r="D32">
        <v>3.48</v>
      </c>
      <c r="E32">
        <v>9.15</v>
      </c>
      <c r="F32">
        <v>6.64</v>
      </c>
      <c r="G32">
        <v>6.49</v>
      </c>
      <c r="H32">
        <v>10.43</v>
      </c>
      <c r="I32">
        <v>10.88</v>
      </c>
      <c r="J32">
        <v>16.52</v>
      </c>
      <c r="K32">
        <v>23.96</v>
      </c>
      <c r="L32">
        <v>15.05</v>
      </c>
      <c r="M32">
        <v>16.91</v>
      </c>
    </row>
    <row r="33" spans="1:13" ht="12.75">
      <c r="A33" t="s">
        <v>9</v>
      </c>
      <c r="B33">
        <v>9.96</v>
      </c>
      <c r="C33">
        <v>9.54</v>
      </c>
      <c r="D33">
        <v>4.03</v>
      </c>
      <c r="E33">
        <v>10.22</v>
      </c>
      <c r="F33">
        <v>6.93</v>
      </c>
      <c r="G33">
        <v>7.46</v>
      </c>
      <c r="H33">
        <v>11.56</v>
      </c>
      <c r="I33">
        <v>12.21</v>
      </c>
      <c r="J33">
        <v>19.95</v>
      </c>
      <c r="K33">
        <v>28.87</v>
      </c>
      <c r="L33">
        <v>16.67</v>
      </c>
      <c r="M33">
        <v>18.78</v>
      </c>
    </row>
    <row r="34" spans="1:13" ht="12.75">
      <c r="A34" t="s">
        <v>10</v>
      </c>
      <c r="B34">
        <v>79.03</v>
      </c>
      <c r="C34">
        <v>86.25</v>
      </c>
      <c r="D34">
        <v>69.03</v>
      </c>
      <c r="E34">
        <v>89.16</v>
      </c>
      <c r="F34">
        <v>82.19</v>
      </c>
      <c r="G34">
        <v>81.66</v>
      </c>
      <c r="H34">
        <v>91.69</v>
      </c>
      <c r="I34">
        <v>92.45</v>
      </c>
      <c r="J34">
        <v>97.82</v>
      </c>
      <c r="K34">
        <v>99.6</v>
      </c>
      <c r="L34">
        <v>96.97</v>
      </c>
      <c r="M34">
        <v>98.01</v>
      </c>
    </row>
    <row r="35" spans="1:13" ht="12.75">
      <c r="A35" t="s">
        <v>11</v>
      </c>
      <c r="B35">
        <v>98.35</v>
      </c>
      <c r="C35">
        <v>62.84</v>
      </c>
      <c r="D35">
        <v>94.67</v>
      </c>
      <c r="E35">
        <v>41.93</v>
      </c>
      <c r="F35">
        <v>59.38</v>
      </c>
      <c r="G35">
        <v>50.68</v>
      </c>
      <c r="H35">
        <v>19.91</v>
      </c>
      <c r="I35">
        <v>14.04</v>
      </c>
      <c r="J35">
        <v>6.02</v>
      </c>
      <c r="K35">
        <v>2.61</v>
      </c>
      <c r="L35">
        <v>7.44</v>
      </c>
      <c r="M35">
        <v>5.71</v>
      </c>
    </row>
    <row r="36" spans="1:13" ht="12.75">
      <c r="A36" t="s">
        <v>12</v>
      </c>
      <c r="B36">
        <v>0.46</v>
      </c>
      <c r="C36">
        <v>0.43</v>
      </c>
      <c r="D36">
        <v>2.01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  <c r="K36">
        <v>0</v>
      </c>
      <c r="L36" t="s">
        <v>16</v>
      </c>
      <c r="M36" t="s">
        <v>16</v>
      </c>
    </row>
    <row r="37" spans="1:13" ht="12.75">
      <c r="A37" t="s">
        <v>13</v>
      </c>
      <c r="B37">
        <v>3.24</v>
      </c>
      <c r="C37">
        <v>1.63</v>
      </c>
      <c r="D37">
        <v>2.88</v>
      </c>
      <c r="E37">
        <v>3.1</v>
      </c>
      <c r="F37">
        <v>3.3</v>
      </c>
      <c r="G37">
        <v>3.03</v>
      </c>
      <c r="H37">
        <v>2.17</v>
      </c>
      <c r="I37">
        <v>1.12</v>
      </c>
      <c r="J37">
        <v>0.47</v>
      </c>
      <c r="K37">
        <v>0.28</v>
      </c>
      <c r="L37">
        <v>1.23</v>
      </c>
      <c r="M37">
        <v>1.01</v>
      </c>
    </row>
    <row r="38" spans="1:13" ht="12.75">
      <c r="A38" t="s">
        <v>14</v>
      </c>
      <c r="B38">
        <v>0.94</v>
      </c>
      <c r="C38">
        <v>0.97</v>
      </c>
      <c r="D38">
        <v>1</v>
      </c>
      <c r="E38">
        <v>0.99</v>
      </c>
      <c r="F38">
        <v>1</v>
      </c>
      <c r="G38">
        <v>1</v>
      </c>
      <c r="H38">
        <v>0.99</v>
      </c>
      <c r="I38">
        <v>0.99</v>
      </c>
      <c r="J38">
        <v>0.97</v>
      </c>
      <c r="K38">
        <v>0.97</v>
      </c>
      <c r="L38">
        <v>0.95</v>
      </c>
      <c r="M38">
        <v>0.93</v>
      </c>
    </row>
    <row r="39" spans="1:13" ht="12.75">
      <c r="A39" t="s">
        <v>15</v>
      </c>
      <c r="B39">
        <v>2.66</v>
      </c>
      <c r="C39">
        <v>1.98</v>
      </c>
      <c r="D39">
        <v>2.96</v>
      </c>
      <c r="E39">
        <v>3.47</v>
      </c>
      <c r="F39">
        <v>3.27</v>
      </c>
      <c r="G39">
        <v>3.14</v>
      </c>
      <c r="H39">
        <v>2.3</v>
      </c>
      <c r="I39">
        <v>1.28</v>
      </c>
      <c r="J39">
        <v>0.6</v>
      </c>
      <c r="K39">
        <v>0.29</v>
      </c>
      <c r="L39">
        <v>1.84</v>
      </c>
      <c r="M39">
        <v>1.88</v>
      </c>
    </row>
    <row r="40" spans="1:13" ht="12.75">
      <c r="A40" t="s">
        <v>17</v>
      </c>
      <c r="B40">
        <v>0.97</v>
      </c>
      <c r="C40">
        <v>0.98</v>
      </c>
      <c r="D40">
        <v>1</v>
      </c>
      <c r="E40">
        <v>0.99</v>
      </c>
      <c r="F40">
        <v>1</v>
      </c>
      <c r="G40">
        <v>1</v>
      </c>
      <c r="H40">
        <v>1</v>
      </c>
      <c r="I40">
        <v>0.99</v>
      </c>
      <c r="J40">
        <v>0.98</v>
      </c>
      <c r="K40">
        <v>0.99</v>
      </c>
      <c r="L40">
        <v>0.97</v>
      </c>
      <c r="M40">
        <v>0.94</v>
      </c>
    </row>
    <row r="41" spans="1:13" ht="12.75">
      <c r="A41" t="s">
        <v>18</v>
      </c>
      <c r="B41" t="s">
        <v>16</v>
      </c>
      <c r="C41">
        <v>1.16</v>
      </c>
      <c r="D41">
        <v>2.82</v>
      </c>
      <c r="E41">
        <v>3.29</v>
      </c>
      <c r="F41">
        <v>3.39</v>
      </c>
      <c r="G41">
        <v>2.69</v>
      </c>
      <c r="H41">
        <v>1.62</v>
      </c>
      <c r="I41">
        <v>0.98</v>
      </c>
      <c r="J41">
        <v>0.32</v>
      </c>
      <c r="K41" t="s">
        <v>16</v>
      </c>
      <c r="L41">
        <v>0.43</v>
      </c>
      <c r="M41">
        <v>0.3</v>
      </c>
    </row>
    <row r="42" spans="1:13" ht="12.75">
      <c r="A42" t="s">
        <v>19</v>
      </c>
      <c r="B42" t="s">
        <v>16</v>
      </c>
      <c r="C42">
        <v>0.93</v>
      </c>
      <c r="D42">
        <v>0.98</v>
      </c>
      <c r="E42">
        <v>0.92</v>
      </c>
      <c r="F42">
        <v>0.99</v>
      </c>
      <c r="G42">
        <v>1</v>
      </c>
      <c r="H42">
        <v>0.93</v>
      </c>
      <c r="I42">
        <v>0.93</v>
      </c>
      <c r="J42">
        <v>0.9</v>
      </c>
      <c r="K42" t="s">
        <v>16</v>
      </c>
      <c r="L42">
        <v>0.89</v>
      </c>
      <c r="M42">
        <v>0.93</v>
      </c>
    </row>
    <row r="43" spans="1:13" ht="12.75">
      <c r="A43" t="s">
        <v>20</v>
      </c>
      <c r="B43">
        <v>0.05</v>
      </c>
      <c r="C43">
        <v>0.08</v>
      </c>
      <c r="D43">
        <v>0.05</v>
      </c>
      <c r="E43">
        <v>0.03</v>
      </c>
      <c r="F43">
        <v>0.02</v>
      </c>
      <c r="G43">
        <v>0.02</v>
      </c>
      <c r="H43">
        <v>0.02</v>
      </c>
      <c r="I43">
        <v>0.04</v>
      </c>
      <c r="J43">
        <v>0.04</v>
      </c>
      <c r="K43">
        <v>0.01</v>
      </c>
      <c r="L43">
        <v>0.02</v>
      </c>
      <c r="M43">
        <v>0.02</v>
      </c>
    </row>
    <row r="44" spans="1:13" ht="12.75">
      <c r="A44" t="s">
        <v>21</v>
      </c>
      <c r="B44">
        <v>0.07</v>
      </c>
      <c r="C44">
        <v>0.09</v>
      </c>
      <c r="D44">
        <v>0.08</v>
      </c>
      <c r="E44">
        <v>0.08</v>
      </c>
      <c r="F44">
        <v>0.1</v>
      </c>
      <c r="G44">
        <v>0.07</v>
      </c>
      <c r="H44">
        <v>0.05</v>
      </c>
      <c r="I44">
        <v>0.22</v>
      </c>
      <c r="J44">
        <v>0.33</v>
      </c>
      <c r="K44">
        <v>0.04</v>
      </c>
      <c r="L44">
        <v>0.13</v>
      </c>
      <c r="M44">
        <v>0.1</v>
      </c>
    </row>
    <row r="45" spans="1:13" ht="12.75">
      <c r="A45" t="s">
        <v>22</v>
      </c>
      <c r="B45">
        <v>0.12</v>
      </c>
      <c r="C45">
        <v>0.1</v>
      </c>
      <c r="D45">
        <v>0.09</v>
      </c>
      <c r="E45">
        <v>0.08</v>
      </c>
      <c r="F45">
        <v>0.1</v>
      </c>
      <c r="G45">
        <v>0.08</v>
      </c>
      <c r="H45">
        <v>0.05</v>
      </c>
      <c r="I45">
        <v>0.11</v>
      </c>
      <c r="J45">
        <v>0.12</v>
      </c>
      <c r="K45">
        <v>0.02</v>
      </c>
      <c r="L45">
        <v>0.06</v>
      </c>
      <c r="M45">
        <v>0.05</v>
      </c>
    </row>
    <row r="47" ht="12.75">
      <c r="A47" t="s">
        <v>23</v>
      </c>
    </row>
    <row r="49" ht="12.75">
      <c r="A49" s="1" t="s">
        <v>44</v>
      </c>
    </row>
    <row r="50" spans="1:15" ht="12.75">
      <c r="A50" t="s">
        <v>0</v>
      </c>
      <c r="O50" t="s">
        <v>0</v>
      </c>
    </row>
    <row r="51" spans="1:15" ht="12.75">
      <c r="A51" t="s">
        <v>1</v>
      </c>
      <c r="O51" t="s">
        <v>1</v>
      </c>
    </row>
    <row r="52" spans="1:27" ht="12.75">
      <c r="A52" t="s">
        <v>2</v>
      </c>
      <c r="B52">
        <v>31.5</v>
      </c>
      <c r="C52">
        <v>63</v>
      </c>
      <c r="D52">
        <v>125</v>
      </c>
      <c r="E52">
        <v>250</v>
      </c>
      <c r="F52">
        <v>500</v>
      </c>
      <c r="G52">
        <v>1000</v>
      </c>
      <c r="H52">
        <v>2000</v>
      </c>
      <c r="I52">
        <v>4000</v>
      </c>
      <c r="J52">
        <v>8000</v>
      </c>
      <c r="K52">
        <v>16000</v>
      </c>
      <c r="L52" t="s">
        <v>3</v>
      </c>
      <c r="M52" t="s">
        <v>4</v>
      </c>
      <c r="O52" t="s">
        <v>2</v>
      </c>
      <c r="P52">
        <v>31.5</v>
      </c>
      <c r="Q52">
        <v>63</v>
      </c>
      <c r="R52">
        <v>125</v>
      </c>
      <c r="S52">
        <v>250</v>
      </c>
      <c r="T52">
        <v>500</v>
      </c>
      <c r="U52">
        <v>1000</v>
      </c>
      <c r="V52">
        <v>2000</v>
      </c>
      <c r="W52">
        <v>4000</v>
      </c>
      <c r="X52">
        <v>8000</v>
      </c>
      <c r="Y52">
        <v>16000</v>
      </c>
      <c r="Z52" t="s">
        <v>3</v>
      </c>
      <c r="AA52" t="s">
        <v>4</v>
      </c>
    </row>
    <row r="53" spans="1:27" ht="12.75">
      <c r="A53" t="s">
        <v>5</v>
      </c>
      <c r="B53">
        <v>2.58</v>
      </c>
      <c r="C53">
        <v>10.72</v>
      </c>
      <c r="D53">
        <v>11.41</v>
      </c>
      <c r="E53">
        <v>14.1</v>
      </c>
      <c r="F53">
        <v>12.14</v>
      </c>
      <c r="G53">
        <v>16.55</v>
      </c>
      <c r="H53">
        <v>23.24</v>
      </c>
      <c r="I53">
        <v>28.74</v>
      </c>
      <c r="J53">
        <v>27.17</v>
      </c>
      <c r="K53">
        <v>37.87</v>
      </c>
      <c r="L53">
        <v>34.7</v>
      </c>
      <c r="M53">
        <v>36.15</v>
      </c>
      <c r="O53" t="s">
        <v>5</v>
      </c>
      <c r="P53">
        <v>2.58</v>
      </c>
      <c r="Q53">
        <v>10.72</v>
      </c>
      <c r="R53">
        <v>11.41</v>
      </c>
      <c r="S53">
        <v>14.1</v>
      </c>
      <c r="T53">
        <v>12.14</v>
      </c>
      <c r="U53">
        <v>16.55</v>
      </c>
      <c r="V53">
        <v>23.24</v>
      </c>
      <c r="W53">
        <v>28.74</v>
      </c>
      <c r="X53">
        <v>27.17</v>
      </c>
      <c r="Y53">
        <v>37.87</v>
      </c>
      <c r="Z53">
        <v>34.7</v>
      </c>
      <c r="AA53">
        <v>36.15</v>
      </c>
    </row>
    <row r="54" spans="1:27" ht="12.75">
      <c r="A54" t="s">
        <v>6</v>
      </c>
      <c r="B54">
        <v>-26.63</v>
      </c>
      <c r="C54">
        <v>-26.31</v>
      </c>
      <c r="D54">
        <v>-33.19</v>
      </c>
      <c r="E54">
        <v>-18.94</v>
      </c>
      <c r="F54">
        <v>-27.47</v>
      </c>
      <c r="G54">
        <v>-31.87</v>
      </c>
      <c r="H54">
        <v>-38.88</v>
      </c>
      <c r="I54">
        <v>-39.02</v>
      </c>
      <c r="J54">
        <v>-32.55</v>
      </c>
      <c r="K54">
        <v>-20.71</v>
      </c>
      <c r="L54">
        <v>-21.49</v>
      </c>
      <c r="M54">
        <v>-15.58</v>
      </c>
      <c r="O54" t="s">
        <v>6</v>
      </c>
      <c r="P54">
        <v>-26.63</v>
      </c>
      <c r="Q54">
        <v>-26.31</v>
      </c>
      <c r="R54">
        <v>-33.19</v>
      </c>
      <c r="S54">
        <v>-18.94</v>
      </c>
      <c r="T54">
        <v>-27.47</v>
      </c>
      <c r="U54">
        <v>-31.87</v>
      </c>
      <c r="V54">
        <v>-38.88</v>
      </c>
      <c r="W54">
        <v>-39.02</v>
      </c>
      <c r="X54">
        <v>-32.55</v>
      </c>
      <c r="Y54">
        <v>-20.71</v>
      </c>
      <c r="Z54">
        <v>-21.49</v>
      </c>
      <c r="AA54">
        <v>-15.58</v>
      </c>
    </row>
    <row r="55" spans="1:27" ht="12.75">
      <c r="A55" t="s">
        <v>7</v>
      </c>
      <c r="B55">
        <v>-66.42</v>
      </c>
      <c r="C55">
        <v>-58.28</v>
      </c>
      <c r="D55">
        <v>-57.59</v>
      </c>
      <c r="E55">
        <v>-54.9</v>
      </c>
      <c r="F55">
        <v>-56.86</v>
      </c>
      <c r="G55">
        <v>-52.45</v>
      </c>
      <c r="H55">
        <v>-45.76</v>
      </c>
      <c r="I55">
        <v>-40.26</v>
      </c>
      <c r="J55">
        <v>-41.83</v>
      </c>
      <c r="K55">
        <v>-31.13</v>
      </c>
      <c r="L55">
        <v>-42.3</v>
      </c>
      <c r="M55">
        <v>-40.85</v>
      </c>
      <c r="O55" t="s">
        <v>7</v>
      </c>
      <c r="P55">
        <v>-66.42</v>
      </c>
      <c r="Q55">
        <v>-58.28</v>
      </c>
      <c r="R55">
        <v>-57.59</v>
      </c>
      <c r="S55">
        <v>-54.9</v>
      </c>
      <c r="T55">
        <v>-56.86</v>
      </c>
      <c r="U55">
        <v>-52.45</v>
      </c>
      <c r="V55">
        <v>-45.76</v>
      </c>
      <c r="W55">
        <v>-40.26</v>
      </c>
      <c r="X55">
        <v>-41.83</v>
      </c>
      <c r="Y55">
        <v>-31.13</v>
      </c>
      <c r="Z55">
        <v>-42.3</v>
      </c>
      <c r="AA55">
        <v>-40.85</v>
      </c>
    </row>
    <row r="56" spans="1:27" ht="12.75">
      <c r="A56" t="s">
        <v>8</v>
      </c>
      <c r="B56">
        <v>-0.91</v>
      </c>
      <c r="C56">
        <v>4.21</v>
      </c>
      <c r="D56">
        <v>5.57</v>
      </c>
      <c r="E56">
        <v>6.2</v>
      </c>
      <c r="F56">
        <v>0.07</v>
      </c>
      <c r="G56">
        <v>5.93</v>
      </c>
      <c r="H56">
        <v>6.42</v>
      </c>
      <c r="I56">
        <v>9.98</v>
      </c>
      <c r="J56">
        <v>11.45</v>
      </c>
      <c r="K56">
        <v>20.76</v>
      </c>
      <c r="L56">
        <v>11.3</v>
      </c>
      <c r="M56">
        <v>12.75</v>
      </c>
      <c r="O56" t="s">
        <v>8</v>
      </c>
      <c r="P56">
        <v>-0.91</v>
      </c>
      <c r="Q56">
        <v>4.21</v>
      </c>
      <c r="R56">
        <v>5.57</v>
      </c>
      <c r="S56">
        <v>6.2</v>
      </c>
      <c r="T56">
        <v>0.07</v>
      </c>
      <c r="U56">
        <v>5.93</v>
      </c>
      <c r="V56">
        <v>6.42</v>
      </c>
      <c r="W56">
        <v>9.98</v>
      </c>
      <c r="X56">
        <v>11.45</v>
      </c>
      <c r="Y56">
        <v>20.76</v>
      </c>
      <c r="Z56">
        <v>11.3</v>
      </c>
      <c r="AA56">
        <v>12.75</v>
      </c>
    </row>
    <row r="57" spans="1:27" ht="12.75">
      <c r="A57" t="s">
        <v>9</v>
      </c>
      <c r="B57">
        <v>0.44</v>
      </c>
      <c r="C57">
        <v>7.74</v>
      </c>
      <c r="D57">
        <v>6.11</v>
      </c>
      <c r="E57">
        <v>6.98</v>
      </c>
      <c r="F57">
        <v>0.98</v>
      </c>
      <c r="G57">
        <v>6.62</v>
      </c>
      <c r="H57">
        <v>7.45</v>
      </c>
      <c r="I57">
        <v>11.48</v>
      </c>
      <c r="J57">
        <v>14.56</v>
      </c>
      <c r="K57">
        <v>25.55</v>
      </c>
      <c r="L57">
        <v>12.88</v>
      </c>
      <c r="M57">
        <v>14.49</v>
      </c>
      <c r="O57" t="s">
        <v>9</v>
      </c>
      <c r="P57">
        <v>0.44</v>
      </c>
      <c r="Q57">
        <v>7.74</v>
      </c>
      <c r="R57">
        <v>6.11</v>
      </c>
      <c r="S57">
        <v>6.98</v>
      </c>
      <c r="T57">
        <v>0.98</v>
      </c>
      <c r="U57">
        <v>6.62</v>
      </c>
      <c r="V57">
        <v>7.45</v>
      </c>
      <c r="W57">
        <v>11.48</v>
      </c>
      <c r="X57">
        <v>14.56</v>
      </c>
      <c r="Y57">
        <v>25.55</v>
      </c>
      <c r="Z57">
        <v>12.88</v>
      </c>
      <c r="AA57">
        <v>14.49</v>
      </c>
    </row>
    <row r="58" spans="1:27" ht="12.75">
      <c r="A58" t="s">
        <v>10</v>
      </c>
      <c r="B58">
        <v>44.8</v>
      </c>
      <c r="C58">
        <v>72.48</v>
      </c>
      <c r="D58">
        <v>78.28</v>
      </c>
      <c r="E58">
        <v>80.64</v>
      </c>
      <c r="F58">
        <v>50.4</v>
      </c>
      <c r="G58">
        <v>79.65</v>
      </c>
      <c r="H58">
        <v>81.43</v>
      </c>
      <c r="I58">
        <v>90.88</v>
      </c>
      <c r="J58">
        <v>93.31</v>
      </c>
      <c r="K58">
        <v>99.17</v>
      </c>
      <c r="L58">
        <v>93.09</v>
      </c>
      <c r="M58">
        <v>94.96</v>
      </c>
      <c r="O58" t="s">
        <v>10</v>
      </c>
      <c r="P58">
        <v>44.8</v>
      </c>
      <c r="Q58">
        <v>72.48</v>
      </c>
      <c r="R58">
        <v>78.28</v>
      </c>
      <c r="S58">
        <v>80.64</v>
      </c>
      <c r="T58">
        <v>50.4</v>
      </c>
      <c r="U58">
        <v>79.65</v>
      </c>
      <c r="V58">
        <v>81.43</v>
      </c>
      <c r="W58">
        <v>90.88</v>
      </c>
      <c r="X58">
        <v>93.31</v>
      </c>
      <c r="Y58">
        <v>99.17</v>
      </c>
      <c r="Z58">
        <v>93.09</v>
      </c>
      <c r="AA58">
        <v>94.96</v>
      </c>
    </row>
    <row r="59" spans="1:27" ht="12.75">
      <c r="A59" t="s">
        <v>11</v>
      </c>
      <c r="B59">
        <v>198.51</v>
      </c>
      <c r="C59">
        <v>84.51</v>
      </c>
      <c r="D59">
        <v>72.02</v>
      </c>
      <c r="E59">
        <v>64.61</v>
      </c>
      <c r="F59">
        <v>150.88</v>
      </c>
      <c r="G59">
        <v>59.97</v>
      </c>
      <c r="H59">
        <v>44.89</v>
      </c>
      <c r="I59">
        <v>17.21</v>
      </c>
      <c r="J59">
        <v>12.65</v>
      </c>
      <c r="K59">
        <v>3.59</v>
      </c>
      <c r="L59">
        <v>15.05</v>
      </c>
      <c r="M59">
        <v>11.87</v>
      </c>
      <c r="O59" t="s">
        <v>11</v>
      </c>
      <c r="P59">
        <v>198.51</v>
      </c>
      <c r="Q59">
        <v>84.51</v>
      </c>
      <c r="R59">
        <v>72.02</v>
      </c>
      <c r="S59">
        <v>64.61</v>
      </c>
      <c r="T59">
        <v>150.88</v>
      </c>
      <c r="U59">
        <v>59.97</v>
      </c>
      <c r="V59">
        <v>44.89</v>
      </c>
      <c r="W59">
        <v>17.21</v>
      </c>
      <c r="X59">
        <v>12.65</v>
      </c>
      <c r="Y59">
        <v>3.59</v>
      </c>
      <c r="Z59">
        <v>15.05</v>
      </c>
      <c r="AA59">
        <v>11.87</v>
      </c>
    </row>
    <row r="60" spans="1:27" ht="12.75">
      <c r="A60" t="s">
        <v>12</v>
      </c>
      <c r="B60">
        <v>2.41</v>
      </c>
      <c r="C60">
        <v>0.97</v>
      </c>
      <c r="D60" t="s">
        <v>16</v>
      </c>
      <c r="E60" t="s">
        <v>16</v>
      </c>
      <c r="F60">
        <v>2.9</v>
      </c>
      <c r="G60">
        <v>2.68</v>
      </c>
      <c r="H60">
        <v>1.69</v>
      </c>
      <c r="I60" t="s">
        <v>16</v>
      </c>
      <c r="J60" t="s">
        <v>16</v>
      </c>
      <c r="K60">
        <v>0.01</v>
      </c>
      <c r="L60" t="s">
        <v>16</v>
      </c>
      <c r="M60" t="s">
        <v>16</v>
      </c>
      <c r="O60" t="s">
        <v>12</v>
      </c>
      <c r="P60">
        <v>2.41</v>
      </c>
      <c r="Q60">
        <v>0.97</v>
      </c>
      <c r="R60" t="s">
        <v>16</v>
      </c>
      <c r="S60" t="s">
        <v>16</v>
      </c>
      <c r="T60">
        <v>2.9</v>
      </c>
      <c r="U60">
        <v>2.68</v>
      </c>
      <c r="V60">
        <v>1.69</v>
      </c>
      <c r="W60" t="s">
        <v>16</v>
      </c>
      <c r="X60" t="s">
        <v>16</v>
      </c>
      <c r="Y60">
        <v>0.01</v>
      </c>
      <c r="Z60" t="s">
        <v>16</v>
      </c>
      <c r="AA60" t="s">
        <v>16</v>
      </c>
    </row>
    <row r="61" spans="1:27" ht="12.75">
      <c r="A61" t="s">
        <v>13</v>
      </c>
      <c r="B61">
        <v>3.18</v>
      </c>
      <c r="C61">
        <v>2.56</v>
      </c>
      <c r="D61">
        <v>3.1</v>
      </c>
      <c r="E61">
        <v>3.57</v>
      </c>
      <c r="F61">
        <v>3.57</v>
      </c>
      <c r="G61">
        <v>3.1</v>
      </c>
      <c r="H61">
        <v>2.32</v>
      </c>
      <c r="I61">
        <v>1.33</v>
      </c>
      <c r="J61">
        <v>0.62</v>
      </c>
      <c r="K61">
        <v>0.31</v>
      </c>
      <c r="L61">
        <v>1.68</v>
      </c>
      <c r="M61">
        <v>1.64</v>
      </c>
      <c r="O61" t="s">
        <v>13</v>
      </c>
      <c r="P61">
        <v>3.18</v>
      </c>
      <c r="Q61">
        <v>2.56</v>
      </c>
      <c r="R61">
        <v>3.1</v>
      </c>
      <c r="S61">
        <v>3.57</v>
      </c>
      <c r="T61">
        <v>3.57</v>
      </c>
      <c r="U61">
        <v>3.1</v>
      </c>
      <c r="V61">
        <v>2.32</v>
      </c>
      <c r="W61">
        <v>1.33</v>
      </c>
      <c r="X61">
        <v>0.62</v>
      </c>
      <c r="Y61">
        <v>0.31</v>
      </c>
      <c r="Z61">
        <v>1.68</v>
      </c>
      <c r="AA61">
        <v>1.64</v>
      </c>
    </row>
    <row r="62" spans="1:27" ht="12.75">
      <c r="A62" t="s">
        <v>14</v>
      </c>
      <c r="B62">
        <v>0.97</v>
      </c>
      <c r="C62">
        <v>0.99</v>
      </c>
      <c r="D62">
        <v>0.99</v>
      </c>
      <c r="E62">
        <v>0.99</v>
      </c>
      <c r="F62">
        <v>1</v>
      </c>
      <c r="G62">
        <v>1</v>
      </c>
      <c r="H62">
        <v>1</v>
      </c>
      <c r="I62">
        <v>1</v>
      </c>
      <c r="J62">
        <v>0.99</v>
      </c>
      <c r="K62">
        <v>0.98</v>
      </c>
      <c r="L62">
        <v>0.98</v>
      </c>
      <c r="M62">
        <v>0.96</v>
      </c>
      <c r="O62" t="s">
        <v>14</v>
      </c>
      <c r="P62">
        <v>0.97</v>
      </c>
      <c r="Q62">
        <v>0.99</v>
      </c>
      <c r="R62">
        <v>0.99</v>
      </c>
      <c r="S62">
        <v>0.99</v>
      </c>
      <c r="T62">
        <v>1</v>
      </c>
      <c r="U62">
        <v>1</v>
      </c>
      <c r="V62">
        <v>1</v>
      </c>
      <c r="W62">
        <v>1</v>
      </c>
      <c r="X62">
        <v>0.99</v>
      </c>
      <c r="Y62">
        <v>0.98</v>
      </c>
      <c r="Z62">
        <v>0.98</v>
      </c>
      <c r="AA62">
        <v>0.96</v>
      </c>
    </row>
    <row r="63" spans="1:27" ht="12.75">
      <c r="A63" t="s">
        <v>15</v>
      </c>
      <c r="B63">
        <v>2.66</v>
      </c>
      <c r="C63">
        <v>2.42</v>
      </c>
      <c r="D63">
        <v>2.91</v>
      </c>
      <c r="E63">
        <v>3.37</v>
      </c>
      <c r="F63">
        <v>3.5</v>
      </c>
      <c r="G63">
        <v>3.23</v>
      </c>
      <c r="H63">
        <v>2.37</v>
      </c>
      <c r="I63">
        <v>1.39</v>
      </c>
      <c r="J63">
        <v>0.68</v>
      </c>
      <c r="K63">
        <v>0.35</v>
      </c>
      <c r="L63">
        <v>2.09</v>
      </c>
      <c r="M63">
        <v>2.26</v>
      </c>
      <c r="O63" t="s">
        <v>15</v>
      </c>
      <c r="P63">
        <v>2.66</v>
      </c>
      <c r="Q63">
        <v>2.42</v>
      </c>
      <c r="R63">
        <v>2.91</v>
      </c>
      <c r="S63">
        <v>3.37</v>
      </c>
      <c r="T63">
        <v>3.5</v>
      </c>
      <c r="U63">
        <v>3.23</v>
      </c>
      <c r="V63">
        <v>2.37</v>
      </c>
      <c r="W63">
        <v>1.39</v>
      </c>
      <c r="X63">
        <v>0.68</v>
      </c>
      <c r="Y63">
        <v>0.35</v>
      </c>
      <c r="Z63">
        <v>2.09</v>
      </c>
      <c r="AA63">
        <v>2.26</v>
      </c>
    </row>
    <row r="64" spans="1:27" ht="12.75">
      <c r="A64" t="s">
        <v>17</v>
      </c>
      <c r="B64">
        <v>0.98</v>
      </c>
      <c r="C64">
        <v>0.99</v>
      </c>
      <c r="D64">
        <v>1</v>
      </c>
      <c r="E64">
        <v>0.99</v>
      </c>
      <c r="F64">
        <v>1</v>
      </c>
      <c r="G64">
        <v>1</v>
      </c>
      <c r="H64">
        <v>1</v>
      </c>
      <c r="I64">
        <v>1</v>
      </c>
      <c r="J64">
        <v>0.99</v>
      </c>
      <c r="K64">
        <v>0.99</v>
      </c>
      <c r="L64">
        <v>0.98</v>
      </c>
      <c r="M64">
        <v>0.97</v>
      </c>
      <c r="O64" t="s">
        <v>17</v>
      </c>
      <c r="P64">
        <v>0.98</v>
      </c>
      <c r="Q64">
        <v>0.99</v>
      </c>
      <c r="R64">
        <v>1</v>
      </c>
      <c r="S64">
        <v>0.99</v>
      </c>
      <c r="T64">
        <v>1</v>
      </c>
      <c r="U64">
        <v>1</v>
      </c>
      <c r="V64">
        <v>1</v>
      </c>
      <c r="W64">
        <v>1</v>
      </c>
      <c r="X64">
        <v>0.99</v>
      </c>
      <c r="Y64">
        <v>0.99</v>
      </c>
      <c r="Z64">
        <v>0.98</v>
      </c>
      <c r="AA64">
        <v>0.97</v>
      </c>
    </row>
    <row r="65" spans="1:27" ht="12.75">
      <c r="A65" t="s">
        <v>18</v>
      </c>
      <c r="B65">
        <v>3.61</v>
      </c>
      <c r="C65">
        <v>2.52</v>
      </c>
      <c r="D65">
        <v>2.72</v>
      </c>
      <c r="E65">
        <v>2.78</v>
      </c>
      <c r="F65">
        <v>3.79</v>
      </c>
      <c r="G65">
        <v>3.03</v>
      </c>
      <c r="H65">
        <v>2.3</v>
      </c>
      <c r="I65">
        <v>1.14</v>
      </c>
      <c r="J65">
        <v>0.49</v>
      </c>
      <c r="K65" t="s">
        <v>16</v>
      </c>
      <c r="L65">
        <v>0.95</v>
      </c>
      <c r="M65">
        <v>0.7</v>
      </c>
      <c r="O65" t="s">
        <v>18</v>
      </c>
      <c r="P65">
        <v>3.61</v>
      </c>
      <c r="Q65">
        <v>2.52</v>
      </c>
      <c r="R65">
        <v>2.72</v>
      </c>
      <c r="S65">
        <v>2.78</v>
      </c>
      <c r="T65">
        <v>3.79</v>
      </c>
      <c r="U65">
        <v>3.03</v>
      </c>
      <c r="V65">
        <v>2.3</v>
      </c>
      <c r="W65">
        <v>1.14</v>
      </c>
      <c r="X65">
        <v>0.49</v>
      </c>
      <c r="Y65" t="s">
        <v>16</v>
      </c>
      <c r="Z65">
        <v>0.95</v>
      </c>
      <c r="AA65">
        <v>0.7</v>
      </c>
    </row>
    <row r="66" spans="1:27" ht="12.75">
      <c r="A66" t="s">
        <v>19</v>
      </c>
      <c r="B66">
        <v>0.97</v>
      </c>
      <c r="C66">
        <v>0.94</v>
      </c>
      <c r="D66">
        <v>0.99</v>
      </c>
      <c r="E66">
        <v>0.99</v>
      </c>
      <c r="F66">
        <v>0.99</v>
      </c>
      <c r="G66">
        <v>1</v>
      </c>
      <c r="H66">
        <v>1</v>
      </c>
      <c r="I66">
        <v>0.99</v>
      </c>
      <c r="J66">
        <v>0.98</v>
      </c>
      <c r="K66" t="s">
        <v>16</v>
      </c>
      <c r="L66">
        <v>0.96</v>
      </c>
      <c r="M66">
        <v>0.95</v>
      </c>
      <c r="O66" t="s">
        <v>19</v>
      </c>
      <c r="P66">
        <v>0.97</v>
      </c>
      <c r="Q66">
        <v>0.94</v>
      </c>
      <c r="R66">
        <v>0.99</v>
      </c>
      <c r="S66">
        <v>0.99</v>
      </c>
      <c r="T66">
        <v>0.99</v>
      </c>
      <c r="U66">
        <v>1</v>
      </c>
      <c r="V66">
        <v>1</v>
      </c>
      <c r="W66">
        <v>0.99</v>
      </c>
      <c r="X66">
        <v>0.98</v>
      </c>
      <c r="Y66" t="s">
        <v>16</v>
      </c>
      <c r="Z66">
        <v>0.96</v>
      </c>
      <c r="AA66">
        <v>0.95</v>
      </c>
    </row>
    <row r="67" spans="1:27" ht="12.75">
      <c r="A67" t="s">
        <v>20</v>
      </c>
      <c r="B67">
        <v>0.08</v>
      </c>
      <c r="C67">
        <v>0.12</v>
      </c>
      <c r="D67">
        <v>0.03</v>
      </c>
      <c r="E67">
        <v>0.04</v>
      </c>
      <c r="F67">
        <v>0.1</v>
      </c>
      <c r="G67">
        <v>0.05</v>
      </c>
      <c r="H67">
        <v>0.05</v>
      </c>
      <c r="I67">
        <v>0.07</v>
      </c>
      <c r="J67">
        <v>0.2</v>
      </c>
      <c r="K67">
        <v>0.02</v>
      </c>
      <c r="L67">
        <v>0.07</v>
      </c>
      <c r="M67">
        <v>0.06</v>
      </c>
      <c r="O67" t="s">
        <v>20</v>
      </c>
      <c r="P67">
        <v>0.08</v>
      </c>
      <c r="Q67">
        <v>0.12</v>
      </c>
      <c r="R67">
        <v>0.03</v>
      </c>
      <c r="S67">
        <v>0.04</v>
      </c>
      <c r="T67">
        <v>0.1</v>
      </c>
      <c r="U67">
        <v>0.05</v>
      </c>
      <c r="V67">
        <v>0.05</v>
      </c>
      <c r="W67">
        <v>0.07</v>
      </c>
      <c r="X67">
        <v>0.2</v>
      </c>
      <c r="Y67">
        <v>0.02</v>
      </c>
      <c r="Z67">
        <v>0.07</v>
      </c>
      <c r="AA67">
        <v>0.06</v>
      </c>
    </row>
    <row r="68" spans="1:27" ht="12.75">
      <c r="A68" t="s">
        <v>21</v>
      </c>
      <c r="B68">
        <v>0.09</v>
      </c>
      <c r="C68">
        <v>0.12</v>
      </c>
      <c r="D68">
        <v>0.04</v>
      </c>
      <c r="E68">
        <v>0.06</v>
      </c>
      <c r="F68">
        <v>0.2</v>
      </c>
      <c r="G68">
        <v>0.05</v>
      </c>
      <c r="H68">
        <v>0.09</v>
      </c>
      <c r="I68">
        <v>0.08</v>
      </c>
      <c r="J68">
        <v>0.24</v>
      </c>
      <c r="K68">
        <v>0.04</v>
      </c>
      <c r="L68">
        <v>0.09</v>
      </c>
      <c r="M68">
        <v>0.08</v>
      </c>
      <c r="O68" t="s">
        <v>21</v>
      </c>
      <c r="P68">
        <v>0.09</v>
      </c>
      <c r="Q68">
        <v>0.12</v>
      </c>
      <c r="R68">
        <v>0.04</v>
      </c>
      <c r="S68">
        <v>0.06</v>
      </c>
      <c r="T68">
        <v>0.2</v>
      </c>
      <c r="U68">
        <v>0.05</v>
      </c>
      <c r="V68">
        <v>0.09</v>
      </c>
      <c r="W68">
        <v>0.08</v>
      </c>
      <c r="X68">
        <v>0.24</v>
      </c>
      <c r="Y68">
        <v>0.04</v>
      </c>
      <c r="Z68">
        <v>0.09</v>
      </c>
      <c r="AA68">
        <v>0.08</v>
      </c>
    </row>
    <row r="69" spans="1:27" ht="12.75">
      <c r="A69" t="s">
        <v>22</v>
      </c>
      <c r="B69">
        <v>0.15</v>
      </c>
      <c r="C69">
        <v>0.08</v>
      </c>
      <c r="D69">
        <v>0.05</v>
      </c>
      <c r="E69">
        <v>0.08</v>
      </c>
      <c r="F69">
        <v>0.18</v>
      </c>
      <c r="G69">
        <v>0.04</v>
      </c>
      <c r="H69">
        <v>0.07</v>
      </c>
      <c r="I69">
        <v>0.05</v>
      </c>
      <c r="J69">
        <v>0.11</v>
      </c>
      <c r="K69">
        <v>0.02</v>
      </c>
      <c r="L69">
        <v>0.05</v>
      </c>
      <c r="M69">
        <v>0.04</v>
      </c>
      <c r="O69" t="s">
        <v>22</v>
      </c>
      <c r="P69">
        <v>0.15</v>
      </c>
      <c r="Q69">
        <v>0.08</v>
      </c>
      <c r="R69">
        <v>0.05</v>
      </c>
      <c r="S69">
        <v>0.08</v>
      </c>
      <c r="T69">
        <v>0.18</v>
      </c>
      <c r="U69">
        <v>0.04</v>
      </c>
      <c r="V69">
        <v>0.07</v>
      </c>
      <c r="W69">
        <v>0.05</v>
      </c>
      <c r="X69">
        <v>0.11</v>
      </c>
      <c r="Y69">
        <v>0.02</v>
      </c>
      <c r="Z69">
        <v>0.05</v>
      </c>
      <c r="AA69">
        <v>0.04</v>
      </c>
    </row>
    <row r="71" spans="1:15" ht="12.75">
      <c r="A71" t="s">
        <v>23</v>
      </c>
      <c r="O71" t="s">
        <v>23</v>
      </c>
    </row>
    <row r="73" ht="12.75">
      <c r="A73" s="1" t="s">
        <v>45</v>
      </c>
    </row>
    <row r="74" ht="12.75">
      <c r="A74" t="s">
        <v>0</v>
      </c>
    </row>
    <row r="75" ht="12.75">
      <c r="A75" t="s">
        <v>1</v>
      </c>
    </row>
    <row r="76" spans="1:13" ht="12.75">
      <c r="A76" t="s">
        <v>2</v>
      </c>
      <c r="B76">
        <v>31.5</v>
      </c>
      <c r="C76">
        <v>63</v>
      </c>
      <c r="D76">
        <v>125</v>
      </c>
      <c r="E76">
        <v>250</v>
      </c>
      <c r="F76">
        <v>500</v>
      </c>
      <c r="G76">
        <v>1000</v>
      </c>
      <c r="H76">
        <v>2000</v>
      </c>
      <c r="I76">
        <v>4000</v>
      </c>
      <c r="J76">
        <v>8000</v>
      </c>
      <c r="K76">
        <v>16000</v>
      </c>
      <c r="L76" t="s">
        <v>3</v>
      </c>
      <c r="M76" t="s">
        <v>4</v>
      </c>
    </row>
    <row r="77" spans="1:13" ht="12.75">
      <c r="A77" t="s">
        <v>5</v>
      </c>
      <c r="B77">
        <v>10.46</v>
      </c>
      <c r="C77">
        <v>17.52</v>
      </c>
      <c r="D77">
        <v>16.97</v>
      </c>
      <c r="E77">
        <v>19.43</v>
      </c>
      <c r="F77">
        <v>19.68</v>
      </c>
      <c r="G77">
        <v>21.7</v>
      </c>
      <c r="H77">
        <v>30.52</v>
      </c>
      <c r="I77">
        <v>36.64</v>
      </c>
      <c r="J77">
        <v>36.48</v>
      </c>
      <c r="K77">
        <v>47.42</v>
      </c>
      <c r="L77">
        <v>44.16</v>
      </c>
      <c r="M77">
        <v>46.54</v>
      </c>
    </row>
    <row r="78" spans="1:13" ht="12.75">
      <c r="A78" t="s">
        <v>6</v>
      </c>
      <c r="B78">
        <v>-12.59</v>
      </c>
      <c r="C78">
        <v>-17.21</v>
      </c>
      <c r="D78">
        <v>-27.15</v>
      </c>
      <c r="E78">
        <v>-20.92</v>
      </c>
      <c r="F78">
        <v>-20.37</v>
      </c>
      <c r="G78">
        <v>-23.21</v>
      </c>
      <c r="H78">
        <v>-30.45</v>
      </c>
      <c r="I78">
        <v>-31.04</v>
      </c>
      <c r="J78">
        <v>-24.9</v>
      </c>
      <c r="K78">
        <v>-14.25</v>
      </c>
      <c r="L78">
        <v>-15.21</v>
      </c>
      <c r="M78">
        <v>-8.92</v>
      </c>
    </row>
    <row r="79" spans="1:13" ht="12.75">
      <c r="A79" t="s">
        <v>7</v>
      </c>
      <c r="B79">
        <v>-58.54</v>
      </c>
      <c r="C79">
        <v>-51.48</v>
      </c>
      <c r="D79">
        <v>-52.03</v>
      </c>
      <c r="E79">
        <v>-49.57</v>
      </c>
      <c r="F79">
        <v>-49.32</v>
      </c>
      <c r="G79">
        <v>-47.3</v>
      </c>
      <c r="H79">
        <v>-38.48</v>
      </c>
      <c r="I79">
        <v>-32.36</v>
      </c>
      <c r="J79">
        <v>-32.52</v>
      </c>
      <c r="K79">
        <v>-21.58</v>
      </c>
      <c r="L79">
        <v>-32.84</v>
      </c>
      <c r="M79">
        <v>-30.46</v>
      </c>
    </row>
    <row r="80" spans="1:13" ht="12.75">
      <c r="A80" t="s">
        <v>8</v>
      </c>
      <c r="B80">
        <v>-1.25</v>
      </c>
      <c r="C80">
        <v>2.84</v>
      </c>
      <c r="D80">
        <v>-4.98</v>
      </c>
      <c r="E80">
        <v>0.56</v>
      </c>
      <c r="F80">
        <v>-2.26</v>
      </c>
      <c r="G80">
        <v>0.3</v>
      </c>
      <c r="H80">
        <v>3.59</v>
      </c>
      <c r="I80">
        <v>8.52</v>
      </c>
      <c r="J80">
        <v>13.08</v>
      </c>
      <c r="K80">
        <v>22.5</v>
      </c>
      <c r="L80">
        <v>11.8</v>
      </c>
      <c r="M80">
        <v>14.32</v>
      </c>
    </row>
    <row r="81" spans="1:13" ht="12.75">
      <c r="A81" t="s">
        <v>9</v>
      </c>
      <c r="B81">
        <v>1.06</v>
      </c>
      <c r="C81">
        <v>4.04</v>
      </c>
      <c r="D81">
        <v>-3.3</v>
      </c>
      <c r="E81">
        <v>1.8</v>
      </c>
      <c r="F81">
        <v>-1.38</v>
      </c>
      <c r="G81">
        <v>1.41</v>
      </c>
      <c r="H81">
        <v>4.71</v>
      </c>
      <c r="I81">
        <v>9.71</v>
      </c>
      <c r="J81">
        <v>15.52</v>
      </c>
      <c r="K81">
        <v>26.97</v>
      </c>
      <c r="L81">
        <v>13</v>
      </c>
      <c r="M81">
        <v>15.63</v>
      </c>
    </row>
    <row r="82" spans="1:13" ht="12.75">
      <c r="A82" t="s">
        <v>10</v>
      </c>
      <c r="B82">
        <v>42.87</v>
      </c>
      <c r="C82">
        <v>65.79</v>
      </c>
      <c r="D82">
        <v>24.1</v>
      </c>
      <c r="E82">
        <v>53.2</v>
      </c>
      <c r="F82">
        <v>37.3</v>
      </c>
      <c r="G82">
        <v>51.72</v>
      </c>
      <c r="H82">
        <v>69.58</v>
      </c>
      <c r="I82">
        <v>87.67</v>
      </c>
      <c r="J82">
        <v>95.31</v>
      </c>
      <c r="K82">
        <v>99.44</v>
      </c>
      <c r="L82">
        <v>93.8</v>
      </c>
      <c r="M82">
        <v>96.44</v>
      </c>
    </row>
    <row r="83" spans="1:13" ht="12.75">
      <c r="A83" t="s">
        <v>11</v>
      </c>
      <c r="B83">
        <v>176.8</v>
      </c>
      <c r="C83">
        <v>105.26</v>
      </c>
      <c r="D83">
        <v>145.09</v>
      </c>
      <c r="E83">
        <v>148.63</v>
      </c>
      <c r="F83">
        <v>194.71</v>
      </c>
      <c r="G83">
        <v>126</v>
      </c>
      <c r="H83">
        <v>62.63</v>
      </c>
      <c r="I83">
        <v>21.09</v>
      </c>
      <c r="J83">
        <v>10.29</v>
      </c>
      <c r="K83">
        <v>2.65</v>
      </c>
      <c r="L83">
        <v>12.71</v>
      </c>
      <c r="M83">
        <v>8.21</v>
      </c>
    </row>
    <row r="84" spans="1:13" ht="12.75">
      <c r="A84" t="s">
        <v>12</v>
      </c>
      <c r="B84">
        <v>2.02</v>
      </c>
      <c r="C84">
        <v>1.27</v>
      </c>
      <c r="D84">
        <v>1.72</v>
      </c>
      <c r="E84">
        <v>3.63</v>
      </c>
      <c r="F84">
        <v>3.48</v>
      </c>
      <c r="G84">
        <v>2.74</v>
      </c>
      <c r="H84">
        <v>1.86</v>
      </c>
      <c r="I84">
        <v>1.12</v>
      </c>
      <c r="J84" t="s">
        <v>16</v>
      </c>
      <c r="K84">
        <v>0</v>
      </c>
      <c r="L84" t="s">
        <v>16</v>
      </c>
      <c r="M84" t="s">
        <v>16</v>
      </c>
    </row>
    <row r="85" spans="1:13" ht="12.75">
      <c r="A85" t="s">
        <v>13</v>
      </c>
      <c r="B85">
        <v>3.08</v>
      </c>
      <c r="C85">
        <v>2.36</v>
      </c>
      <c r="D85">
        <v>2.86</v>
      </c>
      <c r="E85">
        <v>3.15</v>
      </c>
      <c r="F85">
        <v>3.34</v>
      </c>
      <c r="G85">
        <v>3.08</v>
      </c>
      <c r="H85">
        <v>2.28</v>
      </c>
      <c r="I85">
        <v>1.25</v>
      </c>
      <c r="J85">
        <v>0.6</v>
      </c>
      <c r="K85">
        <v>0.32</v>
      </c>
      <c r="L85">
        <v>1.56</v>
      </c>
      <c r="M85">
        <v>1.46</v>
      </c>
    </row>
    <row r="86" spans="1:13" ht="12.75">
      <c r="A86" t="s">
        <v>14</v>
      </c>
      <c r="B86">
        <v>0.98</v>
      </c>
      <c r="C86">
        <v>0.97</v>
      </c>
      <c r="D86">
        <v>0.99</v>
      </c>
      <c r="E86">
        <v>0.99</v>
      </c>
      <c r="F86">
        <v>1</v>
      </c>
      <c r="G86">
        <v>1</v>
      </c>
      <c r="H86">
        <v>1</v>
      </c>
      <c r="I86">
        <v>1</v>
      </c>
      <c r="J86">
        <v>0.98</v>
      </c>
      <c r="K86">
        <v>0.98</v>
      </c>
      <c r="L86">
        <v>0.98</v>
      </c>
      <c r="M86">
        <v>0.96</v>
      </c>
    </row>
    <row r="87" spans="1:13" ht="12.75">
      <c r="A87" t="s">
        <v>15</v>
      </c>
      <c r="B87">
        <v>2.95</v>
      </c>
      <c r="C87">
        <v>2.16</v>
      </c>
      <c r="D87">
        <v>2.8</v>
      </c>
      <c r="E87">
        <v>3.3</v>
      </c>
      <c r="F87">
        <v>3.45</v>
      </c>
      <c r="G87">
        <v>3.21</v>
      </c>
      <c r="H87">
        <v>2.36</v>
      </c>
      <c r="I87">
        <v>1.34</v>
      </c>
      <c r="J87">
        <v>0.67</v>
      </c>
      <c r="K87">
        <v>0.33</v>
      </c>
      <c r="L87">
        <v>2</v>
      </c>
      <c r="M87">
        <v>2.11</v>
      </c>
    </row>
    <row r="88" spans="1:13" ht="12.75">
      <c r="A88" t="s">
        <v>17</v>
      </c>
      <c r="B88">
        <v>0.98</v>
      </c>
      <c r="C88">
        <v>0.99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0.99</v>
      </c>
      <c r="K88">
        <v>0.99</v>
      </c>
      <c r="L88">
        <v>0.98</v>
      </c>
      <c r="M88">
        <v>0.97</v>
      </c>
    </row>
    <row r="89" spans="1:13" ht="12.75">
      <c r="A89" t="s">
        <v>18</v>
      </c>
      <c r="B89">
        <v>3.25</v>
      </c>
      <c r="C89">
        <v>1.76</v>
      </c>
      <c r="D89">
        <v>2.78</v>
      </c>
      <c r="E89">
        <v>3.67</v>
      </c>
      <c r="F89">
        <v>3.31</v>
      </c>
      <c r="G89">
        <v>2.95</v>
      </c>
      <c r="H89">
        <v>2.06</v>
      </c>
      <c r="I89">
        <v>1.14</v>
      </c>
      <c r="J89">
        <v>0.45</v>
      </c>
      <c r="K89" t="s">
        <v>16</v>
      </c>
      <c r="L89">
        <v>0.96</v>
      </c>
      <c r="M89">
        <v>0.68</v>
      </c>
    </row>
    <row r="90" spans="1:13" ht="12.75">
      <c r="A90" t="s">
        <v>19</v>
      </c>
      <c r="B90">
        <v>0.98</v>
      </c>
      <c r="C90">
        <v>0.97</v>
      </c>
      <c r="D90">
        <v>0.97</v>
      </c>
      <c r="E90">
        <v>0.98</v>
      </c>
      <c r="F90">
        <v>0.99</v>
      </c>
      <c r="G90">
        <v>1</v>
      </c>
      <c r="H90">
        <v>0.99</v>
      </c>
      <c r="I90">
        <v>0.99</v>
      </c>
      <c r="J90">
        <v>0.97</v>
      </c>
      <c r="K90" t="s">
        <v>16</v>
      </c>
      <c r="L90">
        <v>0.98</v>
      </c>
      <c r="M90">
        <v>0.97</v>
      </c>
    </row>
    <row r="91" spans="1:13" ht="12.75">
      <c r="A91" t="s">
        <v>20</v>
      </c>
      <c r="B91">
        <v>0.05</v>
      </c>
      <c r="C91">
        <v>0.3</v>
      </c>
      <c r="D91">
        <v>0.14</v>
      </c>
      <c r="E91">
        <v>0.13</v>
      </c>
      <c r="F91">
        <v>0.18</v>
      </c>
      <c r="G91">
        <v>0.13</v>
      </c>
      <c r="H91">
        <v>0.07</v>
      </c>
      <c r="I91">
        <v>0.12</v>
      </c>
      <c r="J91">
        <v>0.13</v>
      </c>
      <c r="K91">
        <v>0.02</v>
      </c>
      <c r="L91">
        <v>0.06</v>
      </c>
      <c r="M91">
        <v>0.04</v>
      </c>
    </row>
    <row r="92" spans="1:13" ht="12.75">
      <c r="A92" t="s">
        <v>21</v>
      </c>
      <c r="B92">
        <v>0.08</v>
      </c>
      <c r="C92">
        <v>0.3</v>
      </c>
      <c r="D92">
        <v>0.15</v>
      </c>
      <c r="E92">
        <v>0.14</v>
      </c>
      <c r="F92">
        <v>0.21</v>
      </c>
      <c r="G92">
        <v>0.15</v>
      </c>
      <c r="H92">
        <v>0.09</v>
      </c>
      <c r="I92">
        <v>0.17</v>
      </c>
      <c r="J92">
        <v>0.19</v>
      </c>
      <c r="K92">
        <v>0.03</v>
      </c>
      <c r="L92">
        <v>0.09</v>
      </c>
      <c r="M92">
        <v>0.06</v>
      </c>
    </row>
    <row r="93" spans="1:13" ht="12.75">
      <c r="A93" t="s">
        <v>22</v>
      </c>
      <c r="B93">
        <v>0.14</v>
      </c>
      <c r="C93">
        <v>0.19</v>
      </c>
      <c r="D93">
        <v>0.14</v>
      </c>
      <c r="E93">
        <v>0.15</v>
      </c>
      <c r="F93">
        <v>0.18</v>
      </c>
      <c r="G93">
        <v>0.09</v>
      </c>
      <c r="H93">
        <v>0.06</v>
      </c>
      <c r="I93">
        <v>0.07</v>
      </c>
      <c r="J93">
        <v>0.09</v>
      </c>
      <c r="K93">
        <v>0.02</v>
      </c>
      <c r="L93">
        <v>0.04</v>
      </c>
      <c r="M93">
        <v>0.03</v>
      </c>
    </row>
    <row r="95" ht="12.75">
      <c r="A95" t="s">
        <v>23</v>
      </c>
    </row>
    <row r="97" ht="12.75">
      <c r="A97" s="1" t="s">
        <v>46</v>
      </c>
    </row>
    <row r="98" ht="12.75">
      <c r="A98" t="s">
        <v>0</v>
      </c>
    </row>
    <row r="99" ht="12.75">
      <c r="A99" t="s">
        <v>1</v>
      </c>
    </row>
    <row r="100" spans="1:13" ht="12.75">
      <c r="A100" t="s">
        <v>2</v>
      </c>
      <c r="B100">
        <v>31.5</v>
      </c>
      <c r="C100">
        <v>63</v>
      </c>
      <c r="D100">
        <v>125</v>
      </c>
      <c r="E100">
        <v>250</v>
      </c>
      <c r="F100">
        <v>500</v>
      </c>
      <c r="G100">
        <v>1000</v>
      </c>
      <c r="H100">
        <v>2000</v>
      </c>
      <c r="I100">
        <v>4000</v>
      </c>
      <c r="J100">
        <v>8000</v>
      </c>
      <c r="K100">
        <v>16000</v>
      </c>
      <c r="L100" t="s">
        <v>3</v>
      </c>
      <c r="M100" t="s">
        <v>4</v>
      </c>
    </row>
    <row r="101" spans="1:13" ht="12.75">
      <c r="A101" t="s">
        <v>5</v>
      </c>
      <c r="B101">
        <v>9.92</v>
      </c>
      <c r="C101">
        <v>16.61</v>
      </c>
      <c r="D101">
        <v>15.7</v>
      </c>
      <c r="E101">
        <v>18.05</v>
      </c>
      <c r="F101">
        <v>20.14</v>
      </c>
      <c r="G101">
        <v>20.75</v>
      </c>
      <c r="H101">
        <v>29.66</v>
      </c>
      <c r="I101">
        <v>34.74</v>
      </c>
      <c r="J101">
        <v>33.81</v>
      </c>
      <c r="K101">
        <v>44.82</v>
      </c>
      <c r="L101">
        <v>41.67</v>
      </c>
      <c r="M101">
        <v>43.69</v>
      </c>
    </row>
    <row r="102" spans="1:13" ht="12.75">
      <c r="A102" t="s">
        <v>6</v>
      </c>
      <c r="B102">
        <v>-17.68</v>
      </c>
      <c r="C102">
        <v>-9.86</v>
      </c>
      <c r="D102">
        <v>-24.33</v>
      </c>
      <c r="E102">
        <v>-21.45</v>
      </c>
      <c r="F102">
        <v>-19.86</v>
      </c>
      <c r="G102">
        <v>-22.58</v>
      </c>
      <c r="H102">
        <v>-29.85</v>
      </c>
      <c r="I102">
        <v>-31.74</v>
      </c>
      <c r="J102">
        <v>-24.72</v>
      </c>
      <c r="K102">
        <v>-15.24</v>
      </c>
      <c r="L102">
        <v>-15.45</v>
      </c>
      <c r="M102">
        <v>-7.16</v>
      </c>
    </row>
    <row r="103" spans="1:13" ht="12.75">
      <c r="A103" t="s">
        <v>7</v>
      </c>
      <c r="B103">
        <v>-59.08</v>
      </c>
      <c r="C103">
        <v>-52.39</v>
      </c>
      <c r="D103">
        <v>-53.3</v>
      </c>
      <c r="E103">
        <v>-50.95</v>
      </c>
      <c r="F103">
        <v>-48.86</v>
      </c>
      <c r="G103">
        <v>-48.25</v>
      </c>
      <c r="H103">
        <v>-39.34</v>
      </c>
      <c r="I103">
        <v>-34.26</v>
      </c>
      <c r="J103">
        <v>-35.19</v>
      </c>
      <c r="K103">
        <v>-24.18</v>
      </c>
      <c r="L103">
        <v>-35.33</v>
      </c>
      <c r="M103">
        <v>-33.31</v>
      </c>
    </row>
    <row r="104" spans="1:13" ht="12.75">
      <c r="A104" t="s">
        <v>8</v>
      </c>
      <c r="B104">
        <v>-2.02</v>
      </c>
      <c r="C104">
        <v>0.26</v>
      </c>
      <c r="D104">
        <v>-2.63</v>
      </c>
      <c r="E104">
        <v>-3.04</v>
      </c>
      <c r="F104">
        <v>-3.21</v>
      </c>
      <c r="G104">
        <v>-1.41</v>
      </c>
      <c r="H104">
        <v>1.87</v>
      </c>
      <c r="I104">
        <v>6.4</v>
      </c>
      <c r="J104">
        <v>10.33</v>
      </c>
      <c r="K104">
        <v>20.08</v>
      </c>
      <c r="L104">
        <v>9.12</v>
      </c>
      <c r="M104">
        <v>11.43</v>
      </c>
    </row>
    <row r="105" spans="1:13" ht="12.75">
      <c r="A105" t="s">
        <v>9</v>
      </c>
      <c r="B105">
        <v>-0.35</v>
      </c>
      <c r="C105">
        <v>0.74</v>
      </c>
      <c r="D105">
        <v>-0.28</v>
      </c>
      <c r="E105">
        <v>-1.6</v>
      </c>
      <c r="F105">
        <v>-1.97</v>
      </c>
      <c r="G105">
        <v>-0.44</v>
      </c>
      <c r="H105">
        <v>3.03</v>
      </c>
      <c r="I105">
        <v>7.87</v>
      </c>
      <c r="J105">
        <v>12.95</v>
      </c>
      <c r="K105">
        <v>24.77</v>
      </c>
      <c r="L105">
        <v>10.45</v>
      </c>
      <c r="M105">
        <v>12.78</v>
      </c>
    </row>
    <row r="106" spans="1:13" ht="12.75">
      <c r="A106" t="s">
        <v>10</v>
      </c>
      <c r="B106">
        <v>38.56</v>
      </c>
      <c r="C106">
        <v>51.47</v>
      </c>
      <c r="D106">
        <v>35.32</v>
      </c>
      <c r="E106">
        <v>33.18</v>
      </c>
      <c r="F106">
        <v>32.33</v>
      </c>
      <c r="G106">
        <v>41.98</v>
      </c>
      <c r="H106">
        <v>60.58</v>
      </c>
      <c r="I106">
        <v>81.36</v>
      </c>
      <c r="J106">
        <v>91.52</v>
      </c>
      <c r="K106">
        <v>99.03</v>
      </c>
      <c r="L106">
        <v>89.09</v>
      </c>
      <c r="M106">
        <v>93.29</v>
      </c>
    </row>
    <row r="107" spans="1:13" ht="12.75">
      <c r="A107" t="s">
        <v>11</v>
      </c>
      <c r="B107">
        <v>178.44</v>
      </c>
      <c r="C107">
        <v>115.19</v>
      </c>
      <c r="D107">
        <v>132.89</v>
      </c>
      <c r="E107">
        <v>196.22</v>
      </c>
      <c r="F107">
        <v>190.61</v>
      </c>
      <c r="G107">
        <v>158.67</v>
      </c>
      <c r="H107">
        <v>84.44</v>
      </c>
      <c r="I107">
        <v>33.03</v>
      </c>
      <c r="J107">
        <v>16.47</v>
      </c>
      <c r="K107">
        <v>3.73</v>
      </c>
      <c r="L107">
        <v>22.35</v>
      </c>
      <c r="M107">
        <v>14.83</v>
      </c>
    </row>
    <row r="108" spans="1:13" ht="12.75">
      <c r="A108" t="s">
        <v>12</v>
      </c>
      <c r="B108">
        <v>1.9</v>
      </c>
      <c r="C108">
        <v>1.26</v>
      </c>
      <c r="D108">
        <v>1.62</v>
      </c>
      <c r="E108">
        <v>3.13</v>
      </c>
      <c r="F108">
        <v>3.19</v>
      </c>
      <c r="G108">
        <v>3.04</v>
      </c>
      <c r="H108">
        <v>1.85</v>
      </c>
      <c r="I108">
        <v>0.99</v>
      </c>
      <c r="J108">
        <v>0.49</v>
      </c>
      <c r="K108">
        <v>0.01</v>
      </c>
      <c r="L108">
        <v>0.83</v>
      </c>
      <c r="M108" t="s">
        <v>16</v>
      </c>
    </row>
    <row r="109" spans="1:13" ht="12.75">
      <c r="A109" t="s">
        <v>13</v>
      </c>
      <c r="B109">
        <v>2.42</v>
      </c>
      <c r="C109">
        <v>2.52</v>
      </c>
      <c r="D109">
        <v>3.1</v>
      </c>
      <c r="E109">
        <v>3.45</v>
      </c>
      <c r="F109">
        <v>3.42</v>
      </c>
      <c r="G109">
        <v>3.21</v>
      </c>
      <c r="H109">
        <v>2.31</v>
      </c>
      <c r="I109">
        <v>1.29</v>
      </c>
      <c r="J109">
        <v>0.62</v>
      </c>
      <c r="K109">
        <v>0.32</v>
      </c>
      <c r="L109">
        <v>1.68</v>
      </c>
      <c r="M109">
        <v>1.68</v>
      </c>
    </row>
    <row r="110" spans="1:13" ht="12.75">
      <c r="A110" t="s">
        <v>14</v>
      </c>
      <c r="B110">
        <v>0.99</v>
      </c>
      <c r="C110">
        <v>0.98</v>
      </c>
      <c r="D110">
        <v>0.99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0.99</v>
      </c>
      <c r="K110">
        <v>0.98</v>
      </c>
      <c r="L110">
        <v>0.98</v>
      </c>
      <c r="M110">
        <v>0.97</v>
      </c>
    </row>
    <row r="111" spans="1:13" ht="12.75">
      <c r="A111" t="s">
        <v>15</v>
      </c>
      <c r="B111">
        <v>2.94</v>
      </c>
      <c r="C111">
        <v>2.12</v>
      </c>
      <c r="D111">
        <v>3.02</v>
      </c>
      <c r="E111">
        <v>3.41</v>
      </c>
      <c r="F111">
        <v>3.39</v>
      </c>
      <c r="G111">
        <v>3.21</v>
      </c>
      <c r="H111">
        <v>2.43</v>
      </c>
      <c r="I111">
        <v>1.38</v>
      </c>
      <c r="J111">
        <v>0.69</v>
      </c>
      <c r="K111">
        <v>0.34</v>
      </c>
      <c r="L111">
        <v>2.14</v>
      </c>
      <c r="M111">
        <v>2.28</v>
      </c>
    </row>
    <row r="112" spans="1:13" ht="12.75">
      <c r="A112" t="s">
        <v>17</v>
      </c>
      <c r="B112">
        <v>0.98</v>
      </c>
      <c r="C112">
        <v>0.95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0.99</v>
      </c>
      <c r="K112">
        <v>0.99</v>
      </c>
      <c r="L112">
        <v>0.98</v>
      </c>
      <c r="M112">
        <v>0.97</v>
      </c>
    </row>
    <row r="113" spans="1:13" ht="12.75">
      <c r="A113" t="s">
        <v>18</v>
      </c>
      <c r="B113">
        <v>2.29</v>
      </c>
      <c r="C113">
        <v>2.63</v>
      </c>
      <c r="D113">
        <v>2.83</v>
      </c>
      <c r="E113">
        <v>3.46</v>
      </c>
      <c r="F113">
        <v>3.59</v>
      </c>
      <c r="G113">
        <v>3.02</v>
      </c>
      <c r="H113">
        <v>2.06</v>
      </c>
      <c r="I113">
        <v>1.17</v>
      </c>
      <c r="J113">
        <v>0.52</v>
      </c>
      <c r="K113">
        <v>0.44</v>
      </c>
      <c r="L113">
        <v>1.16</v>
      </c>
      <c r="M113">
        <v>0.89</v>
      </c>
    </row>
    <row r="114" spans="1:13" ht="12.75">
      <c r="A114" t="s">
        <v>19</v>
      </c>
      <c r="B114">
        <v>0.95</v>
      </c>
      <c r="C114">
        <v>0.93</v>
      </c>
      <c r="D114">
        <v>0.98</v>
      </c>
      <c r="E114">
        <v>0.99</v>
      </c>
      <c r="F114">
        <v>1</v>
      </c>
      <c r="G114">
        <v>1</v>
      </c>
      <c r="H114">
        <v>1</v>
      </c>
      <c r="I114">
        <v>0.99</v>
      </c>
      <c r="J114">
        <v>0.98</v>
      </c>
      <c r="K114">
        <v>0.87</v>
      </c>
      <c r="L114">
        <v>0.98</v>
      </c>
      <c r="M114">
        <v>0.98</v>
      </c>
    </row>
    <row r="115" spans="1:13" ht="12.75">
      <c r="A115" t="s">
        <v>20</v>
      </c>
      <c r="B115">
        <v>0.08</v>
      </c>
      <c r="C115">
        <v>0.51</v>
      </c>
      <c r="D115">
        <v>0.08</v>
      </c>
      <c r="E115">
        <v>0.13</v>
      </c>
      <c r="F115">
        <v>0.12</v>
      </c>
      <c r="G115">
        <v>0.17</v>
      </c>
      <c r="H115">
        <v>0.14</v>
      </c>
      <c r="I115">
        <v>0.18</v>
      </c>
      <c r="J115">
        <v>0.2</v>
      </c>
      <c r="K115">
        <v>0.02</v>
      </c>
      <c r="L115">
        <v>0.1</v>
      </c>
      <c r="M115">
        <v>0.06</v>
      </c>
    </row>
    <row r="116" spans="1:13" ht="12.75">
      <c r="A116" t="s">
        <v>21</v>
      </c>
      <c r="B116">
        <v>0.09</v>
      </c>
      <c r="C116">
        <v>0.51</v>
      </c>
      <c r="D116">
        <v>0.12</v>
      </c>
      <c r="E116">
        <v>0.15</v>
      </c>
      <c r="F116">
        <v>0.13</v>
      </c>
      <c r="G116">
        <v>0.19</v>
      </c>
      <c r="H116">
        <v>0.17</v>
      </c>
      <c r="I116">
        <v>0.25</v>
      </c>
      <c r="J116">
        <v>0.29</v>
      </c>
      <c r="K116">
        <v>0.04</v>
      </c>
      <c r="L116">
        <v>0.14</v>
      </c>
      <c r="M116">
        <v>0.09</v>
      </c>
    </row>
    <row r="117" spans="1:13" ht="12.75">
      <c r="A117" t="s">
        <v>22</v>
      </c>
      <c r="B117">
        <v>0.15</v>
      </c>
      <c r="C117">
        <v>0.19</v>
      </c>
      <c r="D117">
        <v>0.11</v>
      </c>
      <c r="E117">
        <v>0.19</v>
      </c>
      <c r="F117">
        <v>0.13</v>
      </c>
      <c r="G117">
        <v>0.13</v>
      </c>
      <c r="H117">
        <v>0.12</v>
      </c>
      <c r="I117">
        <v>0.12</v>
      </c>
      <c r="J117">
        <v>0.14</v>
      </c>
      <c r="K117">
        <v>0.02</v>
      </c>
      <c r="L117">
        <v>0.07</v>
      </c>
      <c r="M117">
        <v>0.05</v>
      </c>
    </row>
    <row r="119" ht="12.75">
      <c r="A119" t="s">
        <v>23</v>
      </c>
    </row>
    <row r="121" ht="12.75">
      <c r="A121" s="1" t="s">
        <v>47</v>
      </c>
    </row>
    <row r="122" ht="12.75">
      <c r="A122" t="s">
        <v>0</v>
      </c>
    </row>
    <row r="123" ht="12.75">
      <c r="A123" t="s">
        <v>1</v>
      </c>
    </row>
    <row r="124" spans="1:13" ht="12.75">
      <c r="A124" t="s">
        <v>2</v>
      </c>
      <c r="B124">
        <v>31.5</v>
      </c>
      <c r="C124">
        <v>63</v>
      </c>
      <c r="D124">
        <v>125</v>
      </c>
      <c r="E124">
        <v>250</v>
      </c>
      <c r="F124">
        <v>500</v>
      </c>
      <c r="G124">
        <v>1000</v>
      </c>
      <c r="H124">
        <v>2000</v>
      </c>
      <c r="I124">
        <v>4000</v>
      </c>
      <c r="J124">
        <v>8000</v>
      </c>
      <c r="K124">
        <v>16000</v>
      </c>
      <c r="L124" t="s">
        <v>3</v>
      </c>
      <c r="M124" t="s">
        <v>4</v>
      </c>
    </row>
    <row r="125" spans="1:13" ht="12.75">
      <c r="A125" t="s">
        <v>5</v>
      </c>
      <c r="B125">
        <v>8.49</v>
      </c>
      <c r="C125">
        <v>15.63</v>
      </c>
      <c r="D125">
        <v>16.56</v>
      </c>
      <c r="E125">
        <v>18.5</v>
      </c>
      <c r="F125">
        <v>18.89</v>
      </c>
      <c r="G125">
        <v>20.39</v>
      </c>
      <c r="H125">
        <v>27.81</v>
      </c>
      <c r="I125">
        <v>33.37</v>
      </c>
      <c r="J125">
        <v>32.8</v>
      </c>
      <c r="K125">
        <v>43.04</v>
      </c>
      <c r="L125">
        <v>40</v>
      </c>
      <c r="M125">
        <v>41.81</v>
      </c>
    </row>
    <row r="126" spans="1:13" ht="12.75">
      <c r="A126" t="s">
        <v>6</v>
      </c>
      <c r="B126">
        <v>-14.66</v>
      </c>
      <c r="C126">
        <v>-12.78</v>
      </c>
      <c r="D126">
        <v>-23.15</v>
      </c>
      <c r="E126">
        <v>-21.66</v>
      </c>
      <c r="F126">
        <v>-21.15</v>
      </c>
      <c r="G126">
        <v>-22.97</v>
      </c>
      <c r="H126">
        <v>-28.91</v>
      </c>
      <c r="I126">
        <v>-31.34</v>
      </c>
      <c r="J126">
        <v>-24.53</v>
      </c>
      <c r="K126">
        <v>-15.32</v>
      </c>
      <c r="L126">
        <v>-15.7</v>
      </c>
      <c r="M126">
        <v>-8.37</v>
      </c>
    </row>
    <row r="127" spans="1:13" ht="12.75">
      <c r="A127" t="s">
        <v>7</v>
      </c>
      <c r="B127">
        <v>-60.51</v>
      </c>
      <c r="C127">
        <v>-53.37</v>
      </c>
      <c r="D127">
        <v>-52.44</v>
      </c>
      <c r="E127">
        <v>-50.5</v>
      </c>
      <c r="F127">
        <v>-50.11</v>
      </c>
      <c r="G127">
        <v>-48.61</v>
      </c>
      <c r="H127">
        <v>-41.19</v>
      </c>
      <c r="I127">
        <v>-35.63</v>
      </c>
      <c r="J127">
        <v>-36.2</v>
      </c>
      <c r="K127">
        <v>-25.96</v>
      </c>
      <c r="L127">
        <v>-37</v>
      </c>
      <c r="M127">
        <v>-35.19</v>
      </c>
    </row>
    <row r="128" spans="1:13" ht="12.75">
      <c r="A128" t="s">
        <v>8</v>
      </c>
      <c r="B128">
        <v>-0.96</v>
      </c>
      <c r="C128">
        <v>-0.23</v>
      </c>
      <c r="D128">
        <v>-4.02</v>
      </c>
      <c r="E128">
        <v>-2.74</v>
      </c>
      <c r="F128">
        <v>-3.82</v>
      </c>
      <c r="G128">
        <v>-1.97</v>
      </c>
      <c r="H128">
        <v>0.48</v>
      </c>
      <c r="I128">
        <v>5.07</v>
      </c>
      <c r="J128">
        <v>10.05</v>
      </c>
      <c r="K128">
        <v>20.23</v>
      </c>
      <c r="L128">
        <v>7.91</v>
      </c>
      <c r="M128">
        <v>10.02</v>
      </c>
    </row>
    <row r="129" spans="1:13" ht="12.75">
      <c r="A129" t="s">
        <v>9</v>
      </c>
      <c r="B129">
        <v>-0.08</v>
      </c>
      <c r="C129">
        <v>1.97</v>
      </c>
      <c r="D129">
        <v>1.85</v>
      </c>
      <c r="E129">
        <v>-1.36</v>
      </c>
      <c r="F129">
        <v>-2.84</v>
      </c>
      <c r="G129">
        <v>-0.66</v>
      </c>
      <c r="H129">
        <v>1.58</v>
      </c>
      <c r="I129">
        <v>6.97</v>
      </c>
      <c r="J129">
        <v>12.73</v>
      </c>
      <c r="K129">
        <v>24.18</v>
      </c>
      <c r="L129">
        <v>9.38</v>
      </c>
      <c r="M129">
        <v>11.48</v>
      </c>
    </row>
    <row r="130" spans="1:13" ht="12.75">
      <c r="A130" t="s">
        <v>10</v>
      </c>
      <c r="B130">
        <v>44.48</v>
      </c>
      <c r="C130">
        <v>48.7</v>
      </c>
      <c r="D130">
        <v>28.4</v>
      </c>
      <c r="E130">
        <v>34.73</v>
      </c>
      <c r="F130">
        <v>29.34</v>
      </c>
      <c r="G130">
        <v>38.87</v>
      </c>
      <c r="H130">
        <v>52.78</v>
      </c>
      <c r="I130">
        <v>76.25</v>
      </c>
      <c r="J130">
        <v>91.01</v>
      </c>
      <c r="K130">
        <v>99.06</v>
      </c>
      <c r="L130">
        <v>86.08</v>
      </c>
      <c r="M130">
        <v>90.95</v>
      </c>
    </row>
    <row r="131" spans="1:13" ht="12.75">
      <c r="A131" t="s">
        <v>11</v>
      </c>
      <c r="B131">
        <v>184.58</v>
      </c>
      <c r="C131">
        <v>125.98</v>
      </c>
      <c r="D131">
        <v>133.91</v>
      </c>
      <c r="E131">
        <v>193.06</v>
      </c>
      <c r="F131">
        <v>229.47</v>
      </c>
      <c r="G131">
        <v>179.55</v>
      </c>
      <c r="H131">
        <v>110.75</v>
      </c>
      <c r="I131">
        <v>39.75</v>
      </c>
      <c r="J131">
        <v>16.59</v>
      </c>
      <c r="K131">
        <v>3.66</v>
      </c>
      <c r="L131">
        <v>28.34</v>
      </c>
      <c r="M131">
        <v>19.69</v>
      </c>
    </row>
    <row r="132" spans="1:13" ht="12.75">
      <c r="A132" t="s">
        <v>12</v>
      </c>
      <c r="B132">
        <v>2.38</v>
      </c>
      <c r="C132">
        <v>1.89</v>
      </c>
      <c r="D132">
        <v>1.77</v>
      </c>
      <c r="E132">
        <v>3.22</v>
      </c>
      <c r="F132">
        <v>3.48</v>
      </c>
      <c r="G132">
        <v>3.11</v>
      </c>
      <c r="H132">
        <v>2.31</v>
      </c>
      <c r="I132">
        <v>1.06</v>
      </c>
      <c r="J132">
        <v>0.4</v>
      </c>
      <c r="K132">
        <v>0.02</v>
      </c>
      <c r="L132">
        <v>0.92</v>
      </c>
      <c r="M132">
        <v>0.57</v>
      </c>
    </row>
    <row r="133" spans="1:13" ht="12.75">
      <c r="A133" t="s">
        <v>13</v>
      </c>
      <c r="B133">
        <v>2.73</v>
      </c>
      <c r="C133">
        <v>2.42</v>
      </c>
      <c r="D133">
        <v>3.1</v>
      </c>
      <c r="E133">
        <v>3.5</v>
      </c>
      <c r="F133">
        <v>3.41</v>
      </c>
      <c r="G133">
        <v>3</v>
      </c>
      <c r="H133">
        <v>2.33</v>
      </c>
      <c r="I133">
        <v>1.31</v>
      </c>
      <c r="J133">
        <v>0.67</v>
      </c>
      <c r="K133">
        <v>0.31</v>
      </c>
      <c r="L133">
        <v>1.88</v>
      </c>
      <c r="M133">
        <v>1.93</v>
      </c>
    </row>
    <row r="134" spans="1:13" ht="12.75">
      <c r="A134" t="s">
        <v>14</v>
      </c>
      <c r="B134">
        <v>0.99</v>
      </c>
      <c r="C134">
        <v>0.98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0.99</v>
      </c>
      <c r="K134">
        <v>0.97</v>
      </c>
      <c r="L134">
        <v>0.99</v>
      </c>
      <c r="M134">
        <v>0.97</v>
      </c>
    </row>
    <row r="135" spans="1:13" ht="12.75">
      <c r="A135" t="s">
        <v>15</v>
      </c>
      <c r="B135">
        <v>2.57</v>
      </c>
      <c r="C135">
        <v>2.13</v>
      </c>
      <c r="D135">
        <v>2.89</v>
      </c>
      <c r="E135">
        <v>3.31</v>
      </c>
      <c r="F135">
        <v>3.34</v>
      </c>
      <c r="G135">
        <v>3.11</v>
      </c>
      <c r="H135">
        <v>2.36</v>
      </c>
      <c r="I135">
        <v>1.41</v>
      </c>
      <c r="J135">
        <v>0.72</v>
      </c>
      <c r="K135">
        <v>0.35</v>
      </c>
      <c r="L135">
        <v>2.21</v>
      </c>
      <c r="M135">
        <v>2.39</v>
      </c>
    </row>
    <row r="136" spans="1:13" ht="12.75">
      <c r="A136" t="s">
        <v>17</v>
      </c>
      <c r="B136">
        <v>0.98</v>
      </c>
      <c r="C136">
        <v>0.98</v>
      </c>
      <c r="D136">
        <v>0.99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0.99</v>
      </c>
      <c r="L136">
        <v>0.99</v>
      </c>
      <c r="M136">
        <v>0.98</v>
      </c>
    </row>
    <row r="137" spans="1:13" ht="12.75">
      <c r="A137" t="s">
        <v>18</v>
      </c>
      <c r="B137">
        <v>2.48</v>
      </c>
      <c r="C137">
        <v>2.77</v>
      </c>
      <c r="D137">
        <v>2.81</v>
      </c>
      <c r="E137">
        <v>3.3</v>
      </c>
      <c r="F137">
        <v>3.29</v>
      </c>
      <c r="G137">
        <v>2.92</v>
      </c>
      <c r="H137">
        <v>2.36</v>
      </c>
      <c r="I137">
        <v>1.23</v>
      </c>
      <c r="J137">
        <v>0.57</v>
      </c>
      <c r="K137" t="s">
        <v>16</v>
      </c>
      <c r="L137">
        <v>1.38</v>
      </c>
      <c r="M137">
        <v>1.17</v>
      </c>
    </row>
    <row r="138" spans="1:13" ht="12.75">
      <c r="A138" t="s">
        <v>19</v>
      </c>
      <c r="B138">
        <v>0.96</v>
      </c>
      <c r="C138">
        <v>0.94</v>
      </c>
      <c r="D138">
        <v>0.99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0.97</v>
      </c>
      <c r="K138" t="s">
        <v>16</v>
      </c>
      <c r="L138">
        <v>0.98</v>
      </c>
      <c r="M138">
        <v>0.96</v>
      </c>
    </row>
    <row r="139" spans="1:13" ht="12.75">
      <c r="A139" t="s">
        <v>20</v>
      </c>
      <c r="B139">
        <v>0.15</v>
      </c>
      <c r="C139">
        <v>0.52</v>
      </c>
      <c r="D139">
        <v>0.05</v>
      </c>
      <c r="E139">
        <v>0.15</v>
      </c>
      <c r="F139">
        <v>0.3</v>
      </c>
      <c r="G139">
        <v>0.16</v>
      </c>
      <c r="H139">
        <v>0.17</v>
      </c>
      <c r="I139">
        <v>0.23</v>
      </c>
      <c r="J139">
        <v>0.22</v>
      </c>
      <c r="K139">
        <v>0.04</v>
      </c>
      <c r="L139">
        <v>0.13</v>
      </c>
      <c r="M139">
        <v>0.1</v>
      </c>
    </row>
    <row r="140" spans="1:13" ht="12.75">
      <c r="A140" t="s">
        <v>21</v>
      </c>
      <c r="B140">
        <v>0.16</v>
      </c>
      <c r="C140">
        <v>0.55</v>
      </c>
      <c r="D140">
        <v>0.08</v>
      </c>
      <c r="E140">
        <v>0.2</v>
      </c>
      <c r="F140">
        <v>0.32</v>
      </c>
      <c r="G140">
        <v>0.2</v>
      </c>
      <c r="H140">
        <v>0.19</v>
      </c>
      <c r="I140">
        <v>0.26</v>
      </c>
      <c r="J140">
        <v>0.27</v>
      </c>
      <c r="K140">
        <v>0.05</v>
      </c>
      <c r="L140">
        <v>0.16</v>
      </c>
      <c r="M140">
        <v>0.12</v>
      </c>
    </row>
    <row r="141" spans="1:13" ht="12.75">
      <c r="A141" t="s">
        <v>22</v>
      </c>
      <c r="B141">
        <v>0.19</v>
      </c>
      <c r="C141">
        <v>0.3</v>
      </c>
      <c r="D141">
        <v>0.11</v>
      </c>
      <c r="E141">
        <v>0.21</v>
      </c>
      <c r="F141">
        <v>0.22</v>
      </c>
      <c r="G141">
        <v>0.15</v>
      </c>
      <c r="H141">
        <v>0.14</v>
      </c>
      <c r="I141">
        <v>0.13</v>
      </c>
      <c r="J141">
        <v>0.13</v>
      </c>
      <c r="K141">
        <v>0.03</v>
      </c>
      <c r="L141">
        <v>0.08</v>
      </c>
      <c r="M141">
        <v>0.06</v>
      </c>
    </row>
    <row r="143" ht="12.75">
      <c r="A143" t="s">
        <v>23</v>
      </c>
    </row>
    <row r="145" ht="12.75">
      <c r="A145" s="1" t="s">
        <v>48</v>
      </c>
    </row>
    <row r="146" ht="12.75">
      <c r="A146" t="s">
        <v>0</v>
      </c>
    </row>
    <row r="147" ht="12.75">
      <c r="A147" t="s">
        <v>1</v>
      </c>
    </row>
    <row r="148" spans="1:13" ht="12.75">
      <c r="A148" t="s">
        <v>2</v>
      </c>
      <c r="B148">
        <v>31.5</v>
      </c>
      <c r="C148">
        <v>63</v>
      </c>
      <c r="D148">
        <v>125</v>
      </c>
      <c r="E148">
        <v>250</v>
      </c>
      <c r="F148">
        <v>500</v>
      </c>
      <c r="G148">
        <v>1000</v>
      </c>
      <c r="H148">
        <v>2000</v>
      </c>
      <c r="I148">
        <v>4000</v>
      </c>
      <c r="J148">
        <v>8000</v>
      </c>
      <c r="K148">
        <v>16000</v>
      </c>
      <c r="L148" t="s">
        <v>3</v>
      </c>
      <c r="M148" t="s">
        <v>4</v>
      </c>
    </row>
    <row r="149" spans="1:13" ht="12.75">
      <c r="A149" t="s">
        <v>5</v>
      </c>
      <c r="B149">
        <v>8.13</v>
      </c>
      <c r="C149">
        <v>13.8</v>
      </c>
      <c r="D149">
        <v>15.25</v>
      </c>
      <c r="E149">
        <v>18.54</v>
      </c>
      <c r="F149">
        <v>18.39</v>
      </c>
      <c r="G149">
        <v>19.99</v>
      </c>
      <c r="H149">
        <v>27.64</v>
      </c>
      <c r="I149">
        <v>33.35</v>
      </c>
      <c r="J149">
        <v>31.13</v>
      </c>
      <c r="K149">
        <v>38.72</v>
      </c>
      <c r="L149">
        <v>38.31</v>
      </c>
      <c r="M149">
        <v>39.38</v>
      </c>
    </row>
    <row r="150" spans="1:13" ht="12.75">
      <c r="A150" t="s">
        <v>6</v>
      </c>
      <c r="B150">
        <v>-17.73</v>
      </c>
      <c r="C150">
        <v>-17.52</v>
      </c>
      <c r="D150">
        <v>-26.24</v>
      </c>
      <c r="E150">
        <v>-21.56</v>
      </c>
      <c r="F150">
        <v>-20.93</v>
      </c>
      <c r="G150">
        <v>-22</v>
      </c>
      <c r="H150">
        <v>-30.21</v>
      </c>
      <c r="I150">
        <v>-30.88</v>
      </c>
      <c r="J150">
        <v>-21.44</v>
      </c>
      <c r="K150">
        <v>-15.12</v>
      </c>
      <c r="L150">
        <v>-15.39</v>
      </c>
      <c r="M150">
        <v>-10.21</v>
      </c>
    </row>
    <row r="151" spans="1:13" ht="12.75">
      <c r="A151" t="s">
        <v>7</v>
      </c>
      <c r="B151">
        <v>-60.87</v>
      </c>
      <c r="C151">
        <v>-55.2</v>
      </c>
      <c r="D151">
        <v>-53.75</v>
      </c>
      <c r="E151">
        <v>-50.46</v>
      </c>
      <c r="F151">
        <v>-50.61</v>
      </c>
      <c r="G151">
        <v>-49.01</v>
      </c>
      <c r="H151">
        <v>-41.36</v>
      </c>
      <c r="I151">
        <v>-35.65</v>
      </c>
      <c r="J151">
        <v>-37.87</v>
      </c>
      <c r="K151">
        <v>-30.28</v>
      </c>
      <c r="L151">
        <v>-38.69</v>
      </c>
      <c r="M151">
        <v>-37.62</v>
      </c>
    </row>
    <row r="152" spans="1:13" ht="12.75">
      <c r="A152" t="s">
        <v>8</v>
      </c>
      <c r="B152">
        <v>-2.85</v>
      </c>
      <c r="C152">
        <v>-0.36</v>
      </c>
      <c r="D152">
        <v>-2.84</v>
      </c>
      <c r="E152">
        <v>-3.29</v>
      </c>
      <c r="F152">
        <v>-6.56</v>
      </c>
      <c r="G152">
        <v>-2.38</v>
      </c>
      <c r="H152">
        <v>0.55</v>
      </c>
      <c r="I152">
        <v>4.64</v>
      </c>
      <c r="J152">
        <v>8.27</v>
      </c>
      <c r="K152">
        <v>17.27</v>
      </c>
      <c r="L152">
        <v>5.8</v>
      </c>
      <c r="M152">
        <v>7.33</v>
      </c>
    </row>
    <row r="153" spans="1:13" ht="12.75">
      <c r="A153" t="s">
        <v>9</v>
      </c>
      <c r="B153">
        <v>-0.12</v>
      </c>
      <c r="C153">
        <v>0.8</v>
      </c>
      <c r="D153">
        <v>0.36</v>
      </c>
      <c r="E153">
        <v>-1.8</v>
      </c>
      <c r="F153">
        <v>-3.8</v>
      </c>
      <c r="G153">
        <v>-0.82</v>
      </c>
      <c r="H153">
        <v>1.93</v>
      </c>
      <c r="I153">
        <v>7.46</v>
      </c>
      <c r="J153">
        <v>11.7</v>
      </c>
      <c r="K153">
        <v>21.92</v>
      </c>
      <c r="L153">
        <v>7.94</v>
      </c>
      <c r="M153">
        <v>9.32</v>
      </c>
    </row>
    <row r="154" spans="1:13" ht="12.75">
      <c r="A154" t="s">
        <v>10</v>
      </c>
      <c r="B154">
        <v>34.15</v>
      </c>
      <c r="C154">
        <v>47.92</v>
      </c>
      <c r="D154">
        <v>34.21</v>
      </c>
      <c r="E154">
        <v>31.92</v>
      </c>
      <c r="F154">
        <v>18.09</v>
      </c>
      <c r="G154">
        <v>36.65</v>
      </c>
      <c r="H154">
        <v>53.19</v>
      </c>
      <c r="I154">
        <v>74.41</v>
      </c>
      <c r="J154">
        <v>87.04</v>
      </c>
      <c r="K154">
        <v>98.16</v>
      </c>
      <c r="L154">
        <v>79.19</v>
      </c>
      <c r="M154">
        <v>84.41</v>
      </c>
    </row>
    <row r="155" spans="1:13" ht="12.75">
      <c r="A155" t="s">
        <v>11</v>
      </c>
      <c r="B155">
        <v>211.94</v>
      </c>
      <c r="C155">
        <v>166.68</v>
      </c>
      <c r="D155">
        <v>163.8</v>
      </c>
      <c r="E155">
        <v>185.13</v>
      </c>
      <c r="F155">
        <v>233.67</v>
      </c>
      <c r="G155">
        <v>174.79</v>
      </c>
      <c r="H155">
        <v>102.71</v>
      </c>
      <c r="I155">
        <v>39.18</v>
      </c>
      <c r="J155">
        <v>19.93</v>
      </c>
      <c r="K155">
        <v>4.76</v>
      </c>
      <c r="L155">
        <v>37.74</v>
      </c>
      <c r="M155">
        <v>30.02</v>
      </c>
    </row>
    <row r="156" spans="1:13" ht="12.75">
      <c r="A156" t="s">
        <v>12</v>
      </c>
      <c r="B156">
        <v>3.11</v>
      </c>
      <c r="C156">
        <v>2.31</v>
      </c>
      <c r="D156">
        <v>2.43</v>
      </c>
      <c r="E156">
        <v>2.89</v>
      </c>
      <c r="F156">
        <v>3.18</v>
      </c>
      <c r="G156">
        <v>2.96</v>
      </c>
      <c r="H156">
        <v>2.02</v>
      </c>
      <c r="I156">
        <v>0.93</v>
      </c>
      <c r="J156">
        <v>0.5</v>
      </c>
      <c r="K156" t="s">
        <v>16</v>
      </c>
      <c r="L156">
        <v>1.01</v>
      </c>
      <c r="M156">
        <v>0.86</v>
      </c>
    </row>
    <row r="157" spans="1:13" ht="12.75">
      <c r="A157" t="s">
        <v>13</v>
      </c>
      <c r="B157">
        <v>3</v>
      </c>
      <c r="C157">
        <v>2.47</v>
      </c>
      <c r="D157">
        <v>2.81</v>
      </c>
      <c r="E157">
        <v>3.24</v>
      </c>
      <c r="F157">
        <v>3.55</v>
      </c>
      <c r="G157">
        <v>3.17</v>
      </c>
      <c r="H157">
        <v>2.4</v>
      </c>
      <c r="I157">
        <v>1.34</v>
      </c>
      <c r="J157">
        <v>0.7</v>
      </c>
      <c r="K157">
        <v>0.33</v>
      </c>
      <c r="L157">
        <v>1.93</v>
      </c>
      <c r="M157">
        <v>2.05</v>
      </c>
    </row>
    <row r="158" spans="1:13" ht="12.75">
      <c r="A158" t="s">
        <v>14</v>
      </c>
      <c r="B158">
        <v>0.98</v>
      </c>
      <c r="C158">
        <v>0.99</v>
      </c>
      <c r="D158">
        <v>0.99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0.99</v>
      </c>
      <c r="L158">
        <v>0.99</v>
      </c>
      <c r="M158">
        <v>0.98</v>
      </c>
    </row>
    <row r="159" spans="1:13" ht="12.75">
      <c r="A159" t="s">
        <v>15</v>
      </c>
      <c r="B159">
        <v>2.82</v>
      </c>
      <c r="C159">
        <v>2.69</v>
      </c>
      <c r="D159">
        <v>3.03</v>
      </c>
      <c r="E159">
        <v>3.21</v>
      </c>
      <c r="F159">
        <v>3.43</v>
      </c>
      <c r="G159">
        <v>3.19</v>
      </c>
      <c r="H159">
        <v>2.43</v>
      </c>
      <c r="I159">
        <v>1.4</v>
      </c>
      <c r="J159">
        <v>0.74</v>
      </c>
      <c r="K159">
        <v>0.35</v>
      </c>
      <c r="L159">
        <v>2.29</v>
      </c>
      <c r="M159">
        <v>2.48</v>
      </c>
    </row>
    <row r="160" spans="1:13" ht="12.75">
      <c r="A160" t="s">
        <v>17</v>
      </c>
      <c r="B160">
        <v>0.98</v>
      </c>
      <c r="C160">
        <v>0.99</v>
      </c>
      <c r="D160">
        <v>0.99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0.99</v>
      </c>
      <c r="M160">
        <v>0.99</v>
      </c>
    </row>
    <row r="161" spans="1:13" ht="12.75">
      <c r="A161" t="s">
        <v>18</v>
      </c>
      <c r="B161">
        <v>3.6</v>
      </c>
      <c r="C161">
        <v>2.07</v>
      </c>
      <c r="D161">
        <v>3.08</v>
      </c>
      <c r="E161">
        <v>3.37</v>
      </c>
      <c r="F161">
        <v>3.63</v>
      </c>
      <c r="G161">
        <v>3.01</v>
      </c>
      <c r="H161">
        <v>2.3</v>
      </c>
      <c r="I161">
        <v>1.18</v>
      </c>
      <c r="J161">
        <v>0.59</v>
      </c>
      <c r="K161">
        <v>0.3</v>
      </c>
      <c r="L161">
        <v>1.46</v>
      </c>
      <c r="M161">
        <v>1.37</v>
      </c>
    </row>
    <row r="162" spans="1:13" ht="12.75">
      <c r="A162" t="s">
        <v>19</v>
      </c>
      <c r="B162">
        <v>0.95</v>
      </c>
      <c r="C162">
        <v>0.98</v>
      </c>
      <c r="D162">
        <v>0.99</v>
      </c>
      <c r="E162">
        <v>1</v>
      </c>
      <c r="F162">
        <v>1</v>
      </c>
      <c r="G162">
        <v>1</v>
      </c>
      <c r="H162">
        <v>1</v>
      </c>
      <c r="I162">
        <v>0.99</v>
      </c>
      <c r="J162">
        <v>0.99</v>
      </c>
      <c r="K162">
        <v>0.94</v>
      </c>
      <c r="L162">
        <v>0.99</v>
      </c>
      <c r="M162">
        <v>0.98</v>
      </c>
    </row>
    <row r="163" spans="1:13" ht="12.75">
      <c r="A163" t="s">
        <v>20</v>
      </c>
      <c r="B163">
        <v>0.24</v>
      </c>
      <c r="C163">
        <v>0.23</v>
      </c>
      <c r="D163">
        <v>0.07</v>
      </c>
      <c r="E163">
        <v>0.07</v>
      </c>
      <c r="F163">
        <v>0.22</v>
      </c>
      <c r="G163">
        <v>0.12</v>
      </c>
      <c r="H163">
        <v>0.16</v>
      </c>
      <c r="I163">
        <v>0.17</v>
      </c>
      <c r="J163">
        <v>0.24</v>
      </c>
      <c r="K163">
        <v>0.05</v>
      </c>
      <c r="L163">
        <v>0.14</v>
      </c>
      <c r="M163">
        <v>0.11</v>
      </c>
    </row>
    <row r="164" spans="1:13" ht="12.75">
      <c r="A164" t="s">
        <v>21</v>
      </c>
      <c r="B164">
        <v>0.26</v>
      </c>
      <c r="C164">
        <v>0.28</v>
      </c>
      <c r="D164">
        <v>0.1</v>
      </c>
      <c r="E164">
        <v>0.12</v>
      </c>
      <c r="F164">
        <v>0.28</v>
      </c>
      <c r="G164">
        <v>0.16</v>
      </c>
      <c r="H164">
        <v>0.29</v>
      </c>
      <c r="I164">
        <v>0.29</v>
      </c>
      <c r="J164">
        <v>0.4</v>
      </c>
      <c r="K164">
        <v>0.13</v>
      </c>
      <c r="L164">
        <v>0.26</v>
      </c>
      <c r="M164">
        <v>0.21</v>
      </c>
    </row>
    <row r="165" spans="1:13" ht="12.75">
      <c r="A165" t="s">
        <v>22</v>
      </c>
      <c r="B165">
        <v>0.22</v>
      </c>
      <c r="C165">
        <v>0.22</v>
      </c>
      <c r="D165">
        <v>0.11</v>
      </c>
      <c r="E165">
        <v>0.16</v>
      </c>
      <c r="F165">
        <v>0.23</v>
      </c>
      <c r="G165">
        <v>0.14</v>
      </c>
      <c r="H165">
        <v>0.18</v>
      </c>
      <c r="I165">
        <v>0.17</v>
      </c>
      <c r="J165">
        <v>0.18</v>
      </c>
      <c r="K165">
        <v>0.06</v>
      </c>
      <c r="L165">
        <v>0.14</v>
      </c>
      <c r="M165">
        <v>0.11</v>
      </c>
    </row>
    <row r="167" ht="12.75">
      <c r="A167" t="s">
        <v>23</v>
      </c>
    </row>
    <row r="169" ht="12.75">
      <c r="A169" s="1" t="s">
        <v>49</v>
      </c>
    </row>
    <row r="170" ht="12.75">
      <c r="A170" t="s">
        <v>0</v>
      </c>
    </row>
    <row r="171" ht="12.75">
      <c r="A171" t="s">
        <v>1</v>
      </c>
    </row>
    <row r="172" spans="1:13" ht="12.75">
      <c r="A172" t="s">
        <v>2</v>
      </c>
      <c r="B172">
        <v>31.5</v>
      </c>
      <c r="C172">
        <v>63</v>
      </c>
      <c r="D172">
        <v>125</v>
      </c>
      <c r="E172">
        <v>250</v>
      </c>
      <c r="F172">
        <v>500</v>
      </c>
      <c r="G172">
        <v>1000</v>
      </c>
      <c r="H172">
        <v>2000</v>
      </c>
      <c r="I172">
        <v>4000</v>
      </c>
      <c r="J172">
        <v>8000</v>
      </c>
      <c r="K172">
        <v>16000</v>
      </c>
      <c r="L172" t="s">
        <v>3</v>
      </c>
      <c r="M172" t="s">
        <v>4</v>
      </c>
    </row>
    <row r="173" spans="1:13" ht="12.75">
      <c r="A173" t="s">
        <v>5</v>
      </c>
      <c r="B173">
        <v>8.75</v>
      </c>
      <c r="C173">
        <v>14.82</v>
      </c>
      <c r="D173">
        <v>14.72</v>
      </c>
      <c r="E173">
        <v>18.05</v>
      </c>
      <c r="F173">
        <v>18.11</v>
      </c>
      <c r="G173">
        <v>19.45</v>
      </c>
      <c r="H173">
        <v>27.4</v>
      </c>
      <c r="I173">
        <v>32.2</v>
      </c>
      <c r="J173">
        <v>29.97</v>
      </c>
      <c r="K173">
        <v>36.68</v>
      </c>
      <c r="L173">
        <v>37.1</v>
      </c>
      <c r="M173">
        <v>37.97</v>
      </c>
    </row>
    <row r="174" spans="1:13" ht="12.75">
      <c r="A174" t="s">
        <v>6</v>
      </c>
      <c r="B174">
        <v>-22.64</v>
      </c>
      <c r="C174">
        <v>-20.02</v>
      </c>
      <c r="D174">
        <v>-23.69</v>
      </c>
      <c r="E174">
        <v>-21.78</v>
      </c>
      <c r="F174">
        <v>-21.61</v>
      </c>
      <c r="G174">
        <v>-23.96</v>
      </c>
      <c r="H174">
        <v>-27.01</v>
      </c>
      <c r="I174">
        <v>-28.55</v>
      </c>
      <c r="J174">
        <v>-23.28</v>
      </c>
      <c r="K174">
        <v>-15.52</v>
      </c>
      <c r="L174">
        <v>-16.01</v>
      </c>
      <c r="M174">
        <v>-11.68</v>
      </c>
    </row>
    <row r="175" spans="1:13" ht="12.75">
      <c r="A175" t="s">
        <v>7</v>
      </c>
      <c r="B175">
        <v>-60.25</v>
      </c>
      <c r="C175">
        <v>-54.18</v>
      </c>
      <c r="D175">
        <v>-54.28</v>
      </c>
      <c r="E175">
        <v>-50.95</v>
      </c>
      <c r="F175">
        <v>-50.89</v>
      </c>
      <c r="G175">
        <v>-49.55</v>
      </c>
      <c r="H175">
        <v>-41.6</v>
      </c>
      <c r="I175">
        <v>-36.8</v>
      </c>
      <c r="J175">
        <v>-39.03</v>
      </c>
      <c r="K175">
        <v>-32.32</v>
      </c>
      <c r="L175">
        <v>-39.9</v>
      </c>
      <c r="M175">
        <v>-39.03</v>
      </c>
    </row>
    <row r="176" spans="1:13" ht="12.75">
      <c r="A176" t="s">
        <v>8</v>
      </c>
      <c r="B176">
        <v>-3.74</v>
      </c>
      <c r="C176">
        <v>-3.57</v>
      </c>
      <c r="D176">
        <v>-5.17</v>
      </c>
      <c r="E176">
        <v>-4.08</v>
      </c>
      <c r="F176">
        <v>-8.29</v>
      </c>
      <c r="G176">
        <v>-2.82</v>
      </c>
      <c r="H176">
        <v>-1.62</v>
      </c>
      <c r="I176">
        <v>2.72</v>
      </c>
      <c r="J176">
        <v>7.35</v>
      </c>
      <c r="K176">
        <v>16.04</v>
      </c>
      <c r="L176">
        <v>3.85</v>
      </c>
      <c r="M176">
        <v>5.35</v>
      </c>
    </row>
    <row r="177" spans="1:13" ht="12.75">
      <c r="A177" t="s">
        <v>9</v>
      </c>
      <c r="B177">
        <v>0.07</v>
      </c>
      <c r="C177">
        <v>-1.69</v>
      </c>
      <c r="D177">
        <v>-0.13</v>
      </c>
      <c r="E177">
        <v>-2.46</v>
      </c>
      <c r="F177">
        <v>-5.66</v>
      </c>
      <c r="G177">
        <v>-0.01</v>
      </c>
      <c r="H177">
        <v>1.45</v>
      </c>
      <c r="I177">
        <v>7.12</v>
      </c>
      <c r="J177">
        <v>11.64</v>
      </c>
      <c r="K177">
        <v>21.46</v>
      </c>
      <c r="L177">
        <v>7.15</v>
      </c>
      <c r="M177">
        <v>8.29</v>
      </c>
    </row>
    <row r="178" spans="1:13" ht="12.75">
      <c r="A178" t="s">
        <v>10</v>
      </c>
      <c r="B178">
        <v>29.69</v>
      </c>
      <c r="C178">
        <v>30.54</v>
      </c>
      <c r="D178">
        <v>23.31</v>
      </c>
      <c r="E178">
        <v>28.11</v>
      </c>
      <c r="F178">
        <v>12.92</v>
      </c>
      <c r="G178">
        <v>34.34</v>
      </c>
      <c r="H178">
        <v>40.8</v>
      </c>
      <c r="I178">
        <v>65.19</v>
      </c>
      <c r="J178">
        <v>84.44</v>
      </c>
      <c r="K178">
        <v>97.57</v>
      </c>
      <c r="L178">
        <v>70.81</v>
      </c>
      <c r="M178">
        <v>77.43</v>
      </c>
    </row>
    <row r="179" spans="1:13" ht="12.75">
      <c r="A179" t="s">
        <v>11</v>
      </c>
      <c r="B179">
        <v>200.54</v>
      </c>
      <c r="C179">
        <v>176.66</v>
      </c>
      <c r="D179">
        <v>175.86</v>
      </c>
      <c r="E179">
        <v>193.28</v>
      </c>
      <c r="F179">
        <v>260.94</v>
      </c>
      <c r="G179">
        <v>168.08</v>
      </c>
      <c r="H179">
        <v>117</v>
      </c>
      <c r="I179">
        <v>46.34</v>
      </c>
      <c r="J179">
        <v>21.62</v>
      </c>
      <c r="K179">
        <v>5.71</v>
      </c>
      <c r="L179">
        <v>47.46</v>
      </c>
      <c r="M179">
        <v>39.26</v>
      </c>
    </row>
    <row r="180" spans="1:13" ht="12.75">
      <c r="A180" t="s">
        <v>12</v>
      </c>
      <c r="B180">
        <v>1.8</v>
      </c>
      <c r="C180">
        <v>2.17</v>
      </c>
      <c r="D180">
        <v>2.43</v>
      </c>
      <c r="E180">
        <v>2.75</v>
      </c>
      <c r="F180">
        <v>3.15</v>
      </c>
      <c r="G180">
        <v>2.96</v>
      </c>
      <c r="H180">
        <v>2.02</v>
      </c>
      <c r="I180">
        <v>1.01</v>
      </c>
      <c r="J180">
        <v>0.55</v>
      </c>
      <c r="K180" t="s">
        <v>16</v>
      </c>
      <c r="L180">
        <v>1.16</v>
      </c>
      <c r="M180">
        <v>1.02</v>
      </c>
    </row>
    <row r="181" spans="1:13" ht="12.75">
      <c r="A181" t="s">
        <v>13</v>
      </c>
      <c r="B181">
        <v>2.92</v>
      </c>
      <c r="C181">
        <v>2.24</v>
      </c>
      <c r="D181">
        <v>2.72</v>
      </c>
      <c r="E181">
        <v>3.36</v>
      </c>
      <c r="F181">
        <v>3.37</v>
      </c>
      <c r="G181">
        <v>3.2</v>
      </c>
      <c r="H181">
        <v>2.37</v>
      </c>
      <c r="I181">
        <v>1.42</v>
      </c>
      <c r="J181">
        <v>0.68</v>
      </c>
      <c r="K181">
        <v>0.34</v>
      </c>
      <c r="L181">
        <v>2.04</v>
      </c>
      <c r="M181">
        <v>2.19</v>
      </c>
    </row>
    <row r="182" spans="1:13" ht="12.75">
      <c r="A182" t="s">
        <v>14</v>
      </c>
      <c r="B182">
        <v>0.98</v>
      </c>
      <c r="C182">
        <v>0.99</v>
      </c>
      <c r="D182">
        <v>0.98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0.99</v>
      </c>
      <c r="K182">
        <v>0.99</v>
      </c>
      <c r="L182">
        <v>0.99</v>
      </c>
      <c r="M182">
        <v>0.98</v>
      </c>
    </row>
    <row r="183" spans="1:13" ht="12.75">
      <c r="A183" t="s">
        <v>15</v>
      </c>
      <c r="B183">
        <v>3.42</v>
      </c>
      <c r="C183">
        <v>2.28</v>
      </c>
      <c r="D183">
        <v>3.01</v>
      </c>
      <c r="E183">
        <v>3.36</v>
      </c>
      <c r="F183">
        <v>3.34</v>
      </c>
      <c r="G183">
        <v>3.27</v>
      </c>
      <c r="H183">
        <v>2.39</v>
      </c>
      <c r="I183">
        <v>1.45</v>
      </c>
      <c r="J183">
        <v>0.75</v>
      </c>
      <c r="K183">
        <v>0.37</v>
      </c>
      <c r="L183">
        <v>2.32</v>
      </c>
      <c r="M183">
        <v>2.52</v>
      </c>
    </row>
    <row r="184" spans="1:13" ht="12.75">
      <c r="A184" t="s">
        <v>17</v>
      </c>
      <c r="B184">
        <v>0.96</v>
      </c>
      <c r="C184">
        <v>0.99</v>
      </c>
      <c r="D184">
        <v>0.99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0.99</v>
      </c>
      <c r="L184">
        <v>0.99</v>
      </c>
      <c r="M184">
        <v>0.99</v>
      </c>
    </row>
    <row r="185" spans="1:13" ht="12.75">
      <c r="A185" t="s">
        <v>18</v>
      </c>
      <c r="B185">
        <v>3.62</v>
      </c>
      <c r="C185">
        <v>2.63</v>
      </c>
      <c r="D185">
        <v>3.62</v>
      </c>
      <c r="E185">
        <v>3.49</v>
      </c>
      <c r="F185">
        <v>3.67</v>
      </c>
      <c r="G185">
        <v>3.01</v>
      </c>
      <c r="H185">
        <v>2.3</v>
      </c>
      <c r="I185">
        <v>1.26</v>
      </c>
      <c r="J185">
        <v>0.58</v>
      </c>
      <c r="K185">
        <v>0.27</v>
      </c>
      <c r="L185">
        <v>1.57</v>
      </c>
      <c r="M185">
        <v>1.55</v>
      </c>
    </row>
    <row r="186" spans="1:13" ht="12.75">
      <c r="A186" t="s">
        <v>19</v>
      </c>
      <c r="B186">
        <v>0.93</v>
      </c>
      <c r="C186">
        <v>0.99</v>
      </c>
      <c r="D186">
        <v>0.97</v>
      </c>
      <c r="E186">
        <v>0.99</v>
      </c>
      <c r="F186">
        <v>1</v>
      </c>
      <c r="G186">
        <v>1</v>
      </c>
      <c r="H186">
        <v>1</v>
      </c>
      <c r="I186">
        <v>0.99</v>
      </c>
      <c r="J186">
        <v>0.99</v>
      </c>
      <c r="K186">
        <v>0.97</v>
      </c>
      <c r="L186">
        <v>0.98</v>
      </c>
      <c r="M186">
        <v>0.98</v>
      </c>
    </row>
    <row r="187" spans="1:13" ht="12.75">
      <c r="A187" t="s">
        <v>20</v>
      </c>
      <c r="B187">
        <v>0.2</v>
      </c>
      <c r="C187">
        <v>0.22</v>
      </c>
      <c r="D187">
        <v>0.06</v>
      </c>
      <c r="E187">
        <v>0.09</v>
      </c>
      <c r="F187">
        <v>0.15</v>
      </c>
      <c r="G187">
        <v>0.19</v>
      </c>
      <c r="H187">
        <v>0.14</v>
      </c>
      <c r="I187">
        <v>0.16</v>
      </c>
      <c r="J187">
        <v>0.24</v>
      </c>
      <c r="K187">
        <v>0.05</v>
      </c>
      <c r="L187">
        <v>0.15</v>
      </c>
      <c r="M187">
        <v>0.12</v>
      </c>
    </row>
    <row r="188" spans="1:13" ht="12.75">
      <c r="A188" t="s">
        <v>21</v>
      </c>
      <c r="B188">
        <v>0.21</v>
      </c>
      <c r="C188">
        <v>0.25</v>
      </c>
      <c r="D188">
        <v>0.12</v>
      </c>
      <c r="E188">
        <v>0.18</v>
      </c>
      <c r="F188">
        <v>0.27</v>
      </c>
      <c r="G188">
        <v>0.22</v>
      </c>
      <c r="H188">
        <v>0.18</v>
      </c>
      <c r="I188">
        <v>0.25</v>
      </c>
      <c r="J188">
        <v>0.33</v>
      </c>
      <c r="K188">
        <v>0.15</v>
      </c>
      <c r="L188">
        <v>0.23</v>
      </c>
      <c r="M188">
        <v>0.21</v>
      </c>
    </row>
    <row r="189" spans="1:13" ht="12.75">
      <c r="A189" t="s">
        <v>22</v>
      </c>
      <c r="B189">
        <v>0.2</v>
      </c>
      <c r="C189">
        <v>0.26</v>
      </c>
      <c r="D189">
        <v>0.13</v>
      </c>
      <c r="E189">
        <v>0.17</v>
      </c>
      <c r="F189">
        <v>0.22</v>
      </c>
      <c r="G189">
        <v>0.17</v>
      </c>
      <c r="H189">
        <v>0.14</v>
      </c>
      <c r="I189">
        <v>0.15</v>
      </c>
      <c r="J189">
        <v>0.15</v>
      </c>
      <c r="K189">
        <v>0.07</v>
      </c>
      <c r="L189">
        <v>0.13</v>
      </c>
      <c r="M189">
        <v>0.11</v>
      </c>
    </row>
    <row r="191" ht="12.75">
      <c r="A191" t="s">
        <v>23</v>
      </c>
    </row>
    <row r="193" ht="12.75">
      <c r="A193" s="1" t="s">
        <v>50</v>
      </c>
    </row>
    <row r="194" ht="12.75">
      <c r="A194" t="s">
        <v>0</v>
      </c>
    </row>
    <row r="195" ht="12.75">
      <c r="A195" t="s">
        <v>1</v>
      </c>
    </row>
    <row r="196" spans="1:13" ht="12.75">
      <c r="A196" t="s">
        <v>2</v>
      </c>
      <c r="B196">
        <v>31.5</v>
      </c>
      <c r="C196">
        <v>63</v>
      </c>
      <c r="D196">
        <v>125</v>
      </c>
      <c r="E196">
        <v>250</v>
      </c>
      <c r="F196">
        <v>500</v>
      </c>
      <c r="G196">
        <v>1000</v>
      </c>
      <c r="H196">
        <v>2000</v>
      </c>
      <c r="I196">
        <v>4000</v>
      </c>
      <c r="J196">
        <v>8000</v>
      </c>
      <c r="K196">
        <v>16000</v>
      </c>
      <c r="L196" t="s">
        <v>3</v>
      </c>
      <c r="M196" t="s">
        <v>4</v>
      </c>
    </row>
    <row r="197" spans="1:13" ht="12.75">
      <c r="A197" t="s">
        <v>5</v>
      </c>
      <c r="B197">
        <v>11.23</v>
      </c>
      <c r="C197">
        <v>14.25</v>
      </c>
      <c r="D197">
        <v>14.39</v>
      </c>
      <c r="E197">
        <v>17.6</v>
      </c>
      <c r="F197">
        <v>17.98</v>
      </c>
      <c r="G197">
        <v>19.56</v>
      </c>
      <c r="H197">
        <v>27.15</v>
      </c>
      <c r="I197">
        <v>31.49</v>
      </c>
      <c r="J197">
        <v>28.69</v>
      </c>
      <c r="K197">
        <v>34.78</v>
      </c>
      <c r="L197">
        <v>36.08</v>
      </c>
      <c r="M197">
        <v>36.66</v>
      </c>
    </row>
    <row r="198" spans="1:13" ht="12.75">
      <c r="A198" t="s">
        <v>6</v>
      </c>
      <c r="B198">
        <v>-16.57</v>
      </c>
      <c r="C198">
        <v>-16.61</v>
      </c>
      <c r="D198">
        <v>-25.63</v>
      </c>
      <c r="E198">
        <v>-22.18</v>
      </c>
      <c r="F198">
        <v>-20.4</v>
      </c>
      <c r="G198">
        <v>-22.68</v>
      </c>
      <c r="H198">
        <v>-29.33</v>
      </c>
      <c r="I198">
        <v>-31.66</v>
      </c>
      <c r="J198">
        <v>-24.89</v>
      </c>
      <c r="K198">
        <v>-19.41</v>
      </c>
      <c r="L198">
        <v>-17.4</v>
      </c>
      <c r="M198">
        <v>-10.91</v>
      </c>
    </row>
    <row r="199" spans="1:13" ht="12.75">
      <c r="A199" t="s">
        <v>7</v>
      </c>
      <c r="B199">
        <v>-57.77</v>
      </c>
      <c r="C199">
        <v>-54.75</v>
      </c>
      <c r="D199">
        <v>-54.61</v>
      </c>
      <c r="E199">
        <v>-51.4</v>
      </c>
      <c r="F199">
        <v>-51.02</v>
      </c>
      <c r="G199">
        <v>-49.44</v>
      </c>
      <c r="H199">
        <v>-41.85</v>
      </c>
      <c r="I199">
        <v>-37.51</v>
      </c>
      <c r="J199">
        <v>-40.31</v>
      </c>
      <c r="K199">
        <v>-34.22</v>
      </c>
      <c r="L199">
        <v>-40.92</v>
      </c>
      <c r="M199">
        <v>-40.34</v>
      </c>
    </row>
    <row r="200" spans="1:13" ht="12.75">
      <c r="A200" t="s">
        <v>8</v>
      </c>
      <c r="B200">
        <v>-6.86</v>
      </c>
      <c r="C200">
        <v>-4.43</v>
      </c>
      <c r="D200">
        <v>-6.3</v>
      </c>
      <c r="E200">
        <v>-6.44</v>
      </c>
      <c r="F200">
        <v>-7</v>
      </c>
      <c r="G200">
        <v>-4.34</v>
      </c>
      <c r="H200">
        <v>-0.14</v>
      </c>
      <c r="I200">
        <v>1.86</v>
      </c>
      <c r="J200">
        <v>6.32</v>
      </c>
      <c r="K200">
        <v>14.13</v>
      </c>
      <c r="L200">
        <v>2.93</v>
      </c>
      <c r="M200">
        <v>3.98</v>
      </c>
    </row>
    <row r="201" spans="1:13" ht="12.75">
      <c r="A201" t="s">
        <v>9</v>
      </c>
      <c r="B201">
        <v>-3.04</v>
      </c>
      <c r="C201">
        <v>-0.86</v>
      </c>
      <c r="D201">
        <v>-0.94</v>
      </c>
      <c r="E201">
        <v>-2.89</v>
      </c>
      <c r="F201">
        <v>-4.24</v>
      </c>
      <c r="G201">
        <v>-1.79</v>
      </c>
      <c r="H201">
        <v>2.61</v>
      </c>
      <c r="I201">
        <v>6.31</v>
      </c>
      <c r="J201">
        <v>10.4</v>
      </c>
      <c r="K201">
        <v>20.79</v>
      </c>
      <c r="L201">
        <v>6.31</v>
      </c>
      <c r="M201">
        <v>7.01</v>
      </c>
    </row>
    <row r="202" spans="1:13" ht="12.75">
      <c r="A202" t="s">
        <v>10</v>
      </c>
      <c r="B202">
        <v>17.07</v>
      </c>
      <c r="C202">
        <v>26.52</v>
      </c>
      <c r="D202">
        <v>18.99</v>
      </c>
      <c r="E202">
        <v>18.51</v>
      </c>
      <c r="F202">
        <v>16.64</v>
      </c>
      <c r="G202">
        <v>26.91</v>
      </c>
      <c r="H202">
        <v>49.18</v>
      </c>
      <c r="I202">
        <v>60.53</v>
      </c>
      <c r="J202">
        <v>81.09</v>
      </c>
      <c r="K202">
        <v>96.28</v>
      </c>
      <c r="L202">
        <v>66.23</v>
      </c>
      <c r="M202">
        <v>71.42</v>
      </c>
    </row>
    <row r="203" spans="1:13" ht="12.75">
      <c r="A203" t="s">
        <v>11</v>
      </c>
      <c r="B203">
        <v>187.72</v>
      </c>
      <c r="C203">
        <v>139.84</v>
      </c>
      <c r="D203">
        <v>189.3</v>
      </c>
      <c r="E203">
        <v>217.87</v>
      </c>
      <c r="F203">
        <v>245.8</v>
      </c>
      <c r="G203">
        <v>187.5</v>
      </c>
      <c r="H203">
        <v>106.2</v>
      </c>
      <c r="I203">
        <v>53.48</v>
      </c>
      <c r="J203">
        <v>26.08</v>
      </c>
      <c r="K203">
        <v>8.02</v>
      </c>
      <c r="L203">
        <v>56.04</v>
      </c>
      <c r="M203">
        <v>50.07</v>
      </c>
    </row>
    <row r="204" spans="1:13" ht="12.75">
      <c r="A204" t="s">
        <v>12</v>
      </c>
      <c r="B204">
        <v>1.22</v>
      </c>
      <c r="C204">
        <v>1.04</v>
      </c>
      <c r="D204">
        <v>2.59</v>
      </c>
      <c r="E204">
        <v>3.07</v>
      </c>
      <c r="F204">
        <v>3.44</v>
      </c>
      <c r="G204">
        <v>2.98</v>
      </c>
      <c r="H204">
        <v>2.15</v>
      </c>
      <c r="I204">
        <v>0.93</v>
      </c>
      <c r="J204">
        <v>0.56</v>
      </c>
      <c r="K204">
        <v>0.26</v>
      </c>
      <c r="L204">
        <v>1.15</v>
      </c>
      <c r="M204">
        <v>1.11</v>
      </c>
    </row>
    <row r="205" spans="1:13" ht="12.75">
      <c r="A205" t="s">
        <v>13</v>
      </c>
      <c r="B205">
        <v>2.61</v>
      </c>
      <c r="C205">
        <v>2.23</v>
      </c>
      <c r="D205">
        <v>2.71</v>
      </c>
      <c r="E205">
        <v>3.27</v>
      </c>
      <c r="F205">
        <v>3.51</v>
      </c>
      <c r="G205">
        <v>3.18</v>
      </c>
      <c r="H205">
        <v>2.36</v>
      </c>
      <c r="I205">
        <v>1.36</v>
      </c>
      <c r="J205">
        <v>0.71</v>
      </c>
      <c r="K205">
        <v>0.33</v>
      </c>
      <c r="L205">
        <v>2.13</v>
      </c>
      <c r="M205">
        <v>2.29</v>
      </c>
    </row>
    <row r="206" spans="1:13" ht="12.75">
      <c r="A206" t="s">
        <v>14</v>
      </c>
      <c r="B206">
        <v>0.99</v>
      </c>
      <c r="C206">
        <v>0.97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0.99</v>
      </c>
      <c r="L206">
        <v>0.99</v>
      </c>
      <c r="M206">
        <v>0.99</v>
      </c>
    </row>
    <row r="207" spans="1:13" ht="12.75">
      <c r="A207" t="s">
        <v>15</v>
      </c>
      <c r="B207">
        <v>2.5</v>
      </c>
      <c r="C207">
        <v>2.68</v>
      </c>
      <c r="D207">
        <v>2.99</v>
      </c>
      <c r="E207">
        <v>3.31</v>
      </c>
      <c r="F207">
        <v>3.35</v>
      </c>
      <c r="G207">
        <v>3.14</v>
      </c>
      <c r="H207">
        <v>2.44</v>
      </c>
      <c r="I207">
        <v>1.43</v>
      </c>
      <c r="J207">
        <v>0.76</v>
      </c>
      <c r="K207">
        <v>0.36</v>
      </c>
      <c r="L207">
        <v>2.41</v>
      </c>
      <c r="M207">
        <v>2.62</v>
      </c>
    </row>
    <row r="208" spans="1:13" ht="12.75">
      <c r="A208" t="s">
        <v>17</v>
      </c>
      <c r="B208">
        <v>0.98</v>
      </c>
      <c r="C208">
        <v>0.98</v>
      </c>
      <c r="D208">
        <v>0.99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0.99</v>
      </c>
      <c r="L208">
        <v>0.99</v>
      </c>
      <c r="M208">
        <v>0.99</v>
      </c>
    </row>
    <row r="209" spans="1:13" ht="12.75">
      <c r="A209" t="s">
        <v>18</v>
      </c>
      <c r="B209">
        <v>2.43</v>
      </c>
      <c r="C209">
        <v>2.64</v>
      </c>
      <c r="D209">
        <v>2.68</v>
      </c>
      <c r="E209">
        <v>3.52</v>
      </c>
      <c r="F209">
        <v>3.66</v>
      </c>
      <c r="G209">
        <v>3.02</v>
      </c>
      <c r="H209">
        <v>2.3</v>
      </c>
      <c r="I209">
        <v>1.27</v>
      </c>
      <c r="J209">
        <v>0.63</v>
      </c>
      <c r="K209">
        <v>0.29</v>
      </c>
      <c r="L209">
        <v>1.74</v>
      </c>
      <c r="M209">
        <v>1.7</v>
      </c>
    </row>
    <row r="210" spans="1:13" ht="12.75">
      <c r="A210" t="s">
        <v>19</v>
      </c>
      <c r="B210">
        <v>0.92</v>
      </c>
      <c r="C210">
        <v>0.94</v>
      </c>
      <c r="D210">
        <v>0.99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0.99</v>
      </c>
      <c r="K210">
        <v>0.96</v>
      </c>
      <c r="L210">
        <v>0.99</v>
      </c>
      <c r="M210">
        <v>0.98</v>
      </c>
    </row>
    <row r="211" spans="1:13" ht="12.75">
      <c r="A211" t="s">
        <v>20</v>
      </c>
      <c r="B211">
        <v>0.18</v>
      </c>
      <c r="C211">
        <v>0.2</v>
      </c>
      <c r="D211">
        <v>0.04</v>
      </c>
      <c r="E211">
        <v>0.08</v>
      </c>
      <c r="F211">
        <v>0.15</v>
      </c>
      <c r="G211">
        <v>0.13</v>
      </c>
      <c r="H211">
        <v>0.1</v>
      </c>
      <c r="I211">
        <v>0.18</v>
      </c>
      <c r="J211">
        <v>0.29</v>
      </c>
      <c r="K211">
        <v>0.09</v>
      </c>
      <c r="L211">
        <v>0.17</v>
      </c>
      <c r="M211">
        <v>0.15</v>
      </c>
    </row>
    <row r="212" spans="1:13" ht="12.75">
      <c r="A212" t="s">
        <v>21</v>
      </c>
      <c r="B212">
        <v>0.19</v>
      </c>
      <c r="C212">
        <v>0.23</v>
      </c>
      <c r="D212">
        <v>0.05</v>
      </c>
      <c r="E212">
        <v>0.16</v>
      </c>
      <c r="F212">
        <v>0.22</v>
      </c>
      <c r="G212">
        <v>0.18</v>
      </c>
      <c r="H212">
        <v>0.21</v>
      </c>
      <c r="I212">
        <v>0.37</v>
      </c>
      <c r="J212">
        <v>0.4</v>
      </c>
      <c r="K212">
        <v>0.18</v>
      </c>
      <c r="L212">
        <v>0.31</v>
      </c>
      <c r="M212">
        <v>0.28</v>
      </c>
    </row>
    <row r="213" spans="1:13" ht="12.75">
      <c r="A213" t="s">
        <v>22</v>
      </c>
      <c r="B213">
        <v>0.2</v>
      </c>
      <c r="C213">
        <v>0.28</v>
      </c>
      <c r="D213">
        <v>0.1</v>
      </c>
      <c r="E213">
        <v>0.16</v>
      </c>
      <c r="F213">
        <v>0.2</v>
      </c>
      <c r="G213">
        <v>0.15</v>
      </c>
      <c r="H213">
        <v>0.18</v>
      </c>
      <c r="I213">
        <v>0.25</v>
      </c>
      <c r="J213">
        <v>0.19</v>
      </c>
      <c r="K213">
        <v>0.09</v>
      </c>
      <c r="L213">
        <v>0.2</v>
      </c>
      <c r="M213">
        <v>0.17</v>
      </c>
    </row>
    <row r="215" ht="12.75">
      <c r="A215" t="s">
        <v>23</v>
      </c>
    </row>
    <row r="217" ht="12.75">
      <c r="A217" s="1" t="s">
        <v>51</v>
      </c>
    </row>
    <row r="218" ht="12.75">
      <c r="A218" t="s">
        <v>0</v>
      </c>
    </row>
    <row r="219" ht="12.75">
      <c r="A219" t="s">
        <v>1</v>
      </c>
    </row>
    <row r="220" spans="1:13" ht="12.75">
      <c r="A220" t="s">
        <v>2</v>
      </c>
      <c r="B220">
        <v>31.5</v>
      </c>
      <c r="C220">
        <v>63</v>
      </c>
      <c r="D220">
        <v>125</v>
      </c>
      <c r="E220">
        <v>250</v>
      </c>
      <c r="F220">
        <v>500</v>
      </c>
      <c r="G220">
        <v>1000</v>
      </c>
      <c r="H220">
        <v>2000</v>
      </c>
      <c r="I220">
        <v>4000</v>
      </c>
      <c r="J220">
        <v>8000</v>
      </c>
      <c r="K220">
        <v>16000</v>
      </c>
      <c r="L220" t="s">
        <v>3</v>
      </c>
      <c r="M220" t="s">
        <v>4</v>
      </c>
    </row>
    <row r="221" spans="1:13" ht="12.75">
      <c r="A221" t="s">
        <v>5</v>
      </c>
      <c r="B221">
        <v>8.81</v>
      </c>
      <c r="C221">
        <v>14.57</v>
      </c>
      <c r="D221">
        <v>12.46</v>
      </c>
      <c r="E221">
        <v>17.76</v>
      </c>
      <c r="F221">
        <v>17.74</v>
      </c>
      <c r="G221">
        <v>18.51</v>
      </c>
      <c r="H221">
        <v>26.08</v>
      </c>
      <c r="I221">
        <v>29.87</v>
      </c>
      <c r="J221">
        <v>27.29</v>
      </c>
      <c r="K221">
        <v>33</v>
      </c>
      <c r="L221">
        <v>34.68</v>
      </c>
      <c r="M221">
        <v>35.23</v>
      </c>
    </row>
    <row r="222" spans="1:13" ht="12.75">
      <c r="A222" t="s">
        <v>6</v>
      </c>
      <c r="B222">
        <v>-15.87</v>
      </c>
      <c r="C222">
        <v>-13.46</v>
      </c>
      <c r="D222">
        <v>-27.17</v>
      </c>
      <c r="E222">
        <v>-21.56</v>
      </c>
      <c r="F222">
        <v>-20.3</v>
      </c>
      <c r="G222">
        <v>-23.73</v>
      </c>
      <c r="H222">
        <v>-30.99</v>
      </c>
      <c r="I222">
        <v>-31.68</v>
      </c>
      <c r="J222">
        <v>-24.35</v>
      </c>
      <c r="K222">
        <v>-15.37</v>
      </c>
      <c r="L222">
        <v>-15.82</v>
      </c>
      <c r="M222">
        <v>-9.27</v>
      </c>
    </row>
    <row r="223" spans="1:13" ht="12.75">
      <c r="A223" t="s">
        <v>7</v>
      </c>
      <c r="B223">
        <v>-60.19</v>
      </c>
      <c r="C223">
        <v>-54.43</v>
      </c>
      <c r="D223">
        <v>-56.54</v>
      </c>
      <c r="E223">
        <v>-51.24</v>
      </c>
      <c r="F223">
        <v>-51.26</v>
      </c>
      <c r="G223">
        <v>-50.49</v>
      </c>
      <c r="H223">
        <v>-42.92</v>
      </c>
      <c r="I223">
        <v>-39.13</v>
      </c>
      <c r="J223">
        <v>-41.71</v>
      </c>
      <c r="K223">
        <v>-36</v>
      </c>
      <c r="L223">
        <v>-42.32</v>
      </c>
      <c r="M223">
        <v>-41.77</v>
      </c>
    </row>
    <row r="224" spans="1:13" ht="12.75">
      <c r="A224" t="s">
        <v>8</v>
      </c>
      <c r="B224">
        <v>-4.06</v>
      </c>
      <c r="C224">
        <v>-5.14</v>
      </c>
      <c r="D224">
        <v>-4.46</v>
      </c>
      <c r="E224">
        <v>-7.59</v>
      </c>
      <c r="F224">
        <v>-7.17</v>
      </c>
      <c r="G224">
        <v>-5.18</v>
      </c>
      <c r="H224">
        <v>-2.47</v>
      </c>
      <c r="I224">
        <v>2.1</v>
      </c>
      <c r="J224">
        <v>6.25</v>
      </c>
      <c r="K224">
        <v>13.63</v>
      </c>
      <c r="L224">
        <v>2.45</v>
      </c>
      <c r="M224">
        <v>3.4</v>
      </c>
    </row>
    <row r="225" spans="1:13" ht="12.75">
      <c r="A225" t="s">
        <v>9</v>
      </c>
      <c r="B225">
        <v>-0.95</v>
      </c>
      <c r="C225">
        <v>-1.65</v>
      </c>
      <c r="D225">
        <v>-1.9</v>
      </c>
      <c r="E225">
        <v>-0.26</v>
      </c>
      <c r="F225">
        <v>-2.93</v>
      </c>
      <c r="G225">
        <v>-2.46</v>
      </c>
      <c r="H225">
        <v>0.07</v>
      </c>
      <c r="I225">
        <v>5.21</v>
      </c>
      <c r="J225">
        <v>9.92</v>
      </c>
      <c r="K225">
        <v>20.09</v>
      </c>
      <c r="L225">
        <v>4.99</v>
      </c>
      <c r="M225">
        <v>5.83</v>
      </c>
    </row>
    <row r="226" spans="1:13" ht="12.75">
      <c r="A226" t="s">
        <v>10</v>
      </c>
      <c r="B226">
        <v>28.18</v>
      </c>
      <c r="C226">
        <v>23.44</v>
      </c>
      <c r="D226">
        <v>26.35</v>
      </c>
      <c r="E226">
        <v>14.83</v>
      </c>
      <c r="F226">
        <v>16.09</v>
      </c>
      <c r="G226">
        <v>23.27</v>
      </c>
      <c r="H226">
        <v>36.14</v>
      </c>
      <c r="I226">
        <v>61.87</v>
      </c>
      <c r="J226">
        <v>80.83</v>
      </c>
      <c r="K226">
        <v>95.84</v>
      </c>
      <c r="L226">
        <v>63.72</v>
      </c>
      <c r="M226">
        <v>68.65</v>
      </c>
    </row>
    <row r="227" spans="1:13" ht="12.75">
      <c r="A227" t="s">
        <v>11</v>
      </c>
      <c r="B227">
        <v>191.68</v>
      </c>
      <c r="C227">
        <v>157.91</v>
      </c>
      <c r="D227">
        <v>206.3</v>
      </c>
      <c r="E227">
        <v>185.01</v>
      </c>
      <c r="F227">
        <v>240.73</v>
      </c>
      <c r="G227">
        <v>203.2</v>
      </c>
      <c r="H227">
        <v>137.74</v>
      </c>
      <c r="I227">
        <v>58.1</v>
      </c>
      <c r="J227">
        <v>28.13</v>
      </c>
      <c r="K227">
        <v>8.78</v>
      </c>
      <c r="L227">
        <v>66.34</v>
      </c>
      <c r="M227">
        <v>59.28</v>
      </c>
    </row>
    <row r="228" spans="1:13" ht="12.75">
      <c r="A228" t="s">
        <v>12</v>
      </c>
      <c r="B228" t="s">
        <v>16</v>
      </c>
      <c r="C228">
        <v>1.72</v>
      </c>
      <c r="D228">
        <v>2.79</v>
      </c>
      <c r="E228">
        <v>2.93</v>
      </c>
      <c r="F228">
        <v>3.33</v>
      </c>
      <c r="G228">
        <v>3.05</v>
      </c>
      <c r="H228">
        <v>2.32</v>
      </c>
      <c r="I228">
        <v>1.15</v>
      </c>
      <c r="J228">
        <v>0.58</v>
      </c>
      <c r="K228">
        <v>0.19</v>
      </c>
      <c r="L228">
        <v>1.47</v>
      </c>
      <c r="M228">
        <v>1.37</v>
      </c>
    </row>
    <row r="229" spans="1:13" ht="12.75">
      <c r="A229" t="s">
        <v>13</v>
      </c>
      <c r="B229">
        <v>2.48</v>
      </c>
      <c r="C229">
        <v>2.38</v>
      </c>
      <c r="D229">
        <v>3.13</v>
      </c>
      <c r="E229">
        <v>3.22</v>
      </c>
      <c r="F229">
        <v>3.49</v>
      </c>
      <c r="G229">
        <v>3.18</v>
      </c>
      <c r="H229">
        <v>2.3</v>
      </c>
      <c r="I229">
        <v>1.44</v>
      </c>
      <c r="J229">
        <v>0.73</v>
      </c>
      <c r="K229">
        <v>0.33</v>
      </c>
      <c r="L229">
        <v>2.18</v>
      </c>
      <c r="M229">
        <v>2.4</v>
      </c>
    </row>
    <row r="230" spans="1:13" ht="12.75">
      <c r="A230" t="s">
        <v>14</v>
      </c>
      <c r="B230">
        <v>0.93</v>
      </c>
      <c r="C230">
        <v>0.98</v>
      </c>
      <c r="D230">
        <v>1</v>
      </c>
      <c r="E230">
        <v>0.99</v>
      </c>
      <c r="F230">
        <v>1</v>
      </c>
      <c r="G230">
        <v>1</v>
      </c>
      <c r="H230">
        <v>1</v>
      </c>
      <c r="I230">
        <v>1</v>
      </c>
      <c r="J230">
        <v>1</v>
      </c>
      <c r="K230">
        <v>0.99</v>
      </c>
      <c r="L230">
        <v>1</v>
      </c>
      <c r="M230">
        <v>0.99</v>
      </c>
    </row>
    <row r="231" spans="1:13" ht="12.75">
      <c r="A231" t="s">
        <v>15</v>
      </c>
      <c r="B231">
        <v>2.09</v>
      </c>
      <c r="C231">
        <v>2.26</v>
      </c>
      <c r="D231">
        <v>3.08</v>
      </c>
      <c r="E231">
        <v>3.39</v>
      </c>
      <c r="F231">
        <v>3.44</v>
      </c>
      <c r="G231">
        <v>3.22</v>
      </c>
      <c r="H231">
        <v>2.36</v>
      </c>
      <c r="I231">
        <v>1.47</v>
      </c>
      <c r="J231">
        <v>0.76</v>
      </c>
      <c r="K231">
        <v>0.37</v>
      </c>
      <c r="L231">
        <v>2.41</v>
      </c>
      <c r="M231">
        <v>2.63</v>
      </c>
    </row>
    <row r="232" spans="1:13" ht="12.75">
      <c r="A232" t="s">
        <v>17</v>
      </c>
      <c r="B232">
        <v>0.88</v>
      </c>
      <c r="C232">
        <v>0.99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0.99</v>
      </c>
      <c r="L232">
        <v>1</v>
      </c>
      <c r="M232">
        <v>1</v>
      </c>
    </row>
    <row r="233" spans="1:13" ht="12.75">
      <c r="A233" t="s">
        <v>18</v>
      </c>
      <c r="B233">
        <v>3.65</v>
      </c>
      <c r="C233">
        <v>2.71</v>
      </c>
      <c r="D233">
        <v>3.33</v>
      </c>
      <c r="E233">
        <v>3.78</v>
      </c>
      <c r="F233">
        <v>3.66</v>
      </c>
      <c r="G233">
        <v>3.27</v>
      </c>
      <c r="H233">
        <v>2.3</v>
      </c>
      <c r="I233">
        <v>1.42</v>
      </c>
      <c r="J233">
        <v>0.7</v>
      </c>
      <c r="K233">
        <v>0.35</v>
      </c>
      <c r="L233">
        <v>1.93</v>
      </c>
      <c r="M233">
        <v>1.98</v>
      </c>
    </row>
    <row r="234" spans="1:13" ht="12.75">
      <c r="A234" t="s">
        <v>19</v>
      </c>
      <c r="B234">
        <v>0.93</v>
      </c>
      <c r="C234">
        <v>0.99</v>
      </c>
      <c r="D234">
        <v>0.99</v>
      </c>
      <c r="E234">
        <v>1</v>
      </c>
      <c r="F234">
        <v>1</v>
      </c>
      <c r="G234">
        <v>1</v>
      </c>
      <c r="H234">
        <v>1</v>
      </c>
      <c r="I234">
        <v>0.99</v>
      </c>
      <c r="J234">
        <v>0.99</v>
      </c>
      <c r="K234">
        <v>0.91</v>
      </c>
      <c r="L234">
        <v>1</v>
      </c>
      <c r="M234">
        <v>0.99</v>
      </c>
    </row>
    <row r="235" spans="1:13" ht="12.75">
      <c r="A235" t="s">
        <v>20</v>
      </c>
      <c r="B235">
        <v>0.19</v>
      </c>
      <c r="C235">
        <v>0.19</v>
      </c>
      <c r="D235">
        <v>0.08</v>
      </c>
      <c r="E235">
        <v>0.04</v>
      </c>
      <c r="F235">
        <v>0.18</v>
      </c>
      <c r="G235">
        <v>0.12</v>
      </c>
      <c r="H235">
        <v>0.18</v>
      </c>
      <c r="I235">
        <v>0.22</v>
      </c>
      <c r="J235">
        <v>0.28</v>
      </c>
      <c r="K235">
        <v>0.08</v>
      </c>
      <c r="L235">
        <v>0.19</v>
      </c>
      <c r="M235">
        <v>0.17</v>
      </c>
    </row>
    <row r="236" spans="1:13" ht="12.75">
      <c r="A236" t="s">
        <v>21</v>
      </c>
      <c r="B236">
        <v>0.21</v>
      </c>
      <c r="C236">
        <v>0.22</v>
      </c>
      <c r="D236">
        <v>0.09</v>
      </c>
      <c r="E236">
        <v>0.07</v>
      </c>
      <c r="F236">
        <v>0.2</v>
      </c>
      <c r="G236">
        <v>0.15</v>
      </c>
      <c r="H236">
        <v>0.24</v>
      </c>
      <c r="I236">
        <v>0.33</v>
      </c>
      <c r="J236">
        <v>0.47</v>
      </c>
      <c r="K236">
        <v>0.24</v>
      </c>
      <c r="L236">
        <v>0.32</v>
      </c>
      <c r="M236">
        <v>0.3</v>
      </c>
    </row>
    <row r="237" spans="1:13" ht="12.75">
      <c r="A237" t="s">
        <v>22</v>
      </c>
      <c r="B237">
        <v>0.22</v>
      </c>
      <c r="C237">
        <v>0.23</v>
      </c>
      <c r="D237">
        <v>0.12</v>
      </c>
      <c r="E237">
        <v>0.12</v>
      </c>
      <c r="F237">
        <v>0.18</v>
      </c>
      <c r="G237">
        <v>0.14</v>
      </c>
      <c r="H237">
        <v>0.17</v>
      </c>
      <c r="I237">
        <v>0.19</v>
      </c>
      <c r="J237">
        <v>0.23</v>
      </c>
      <c r="K237">
        <v>0.12</v>
      </c>
      <c r="L237">
        <v>0.18</v>
      </c>
      <c r="M237">
        <v>0.17</v>
      </c>
    </row>
    <row r="239" ht="12.75">
      <c r="A239" t="s">
        <v>23</v>
      </c>
    </row>
    <row r="241" ht="12.75">
      <c r="A241" s="1" t="s">
        <v>52</v>
      </c>
    </row>
    <row r="242" ht="12.75">
      <c r="A242" t="s">
        <v>0</v>
      </c>
    </row>
    <row r="243" ht="12.75">
      <c r="A243" t="s">
        <v>1</v>
      </c>
    </row>
    <row r="244" spans="1:13" ht="12.75">
      <c r="A244" t="s">
        <v>2</v>
      </c>
      <c r="B244">
        <v>31.5</v>
      </c>
      <c r="C244">
        <v>63</v>
      </c>
      <c r="D244">
        <v>125</v>
      </c>
      <c r="E244">
        <v>250</v>
      </c>
      <c r="F244">
        <v>500</v>
      </c>
      <c r="G244">
        <v>1000</v>
      </c>
      <c r="H244">
        <v>2000</v>
      </c>
      <c r="I244">
        <v>4000</v>
      </c>
      <c r="J244">
        <v>8000</v>
      </c>
      <c r="K244">
        <v>16000</v>
      </c>
      <c r="L244" t="s">
        <v>3</v>
      </c>
      <c r="M244" t="s">
        <v>4</v>
      </c>
    </row>
    <row r="245" spans="1:13" ht="12.75">
      <c r="A245" t="s">
        <v>5</v>
      </c>
      <c r="B245">
        <v>10.05</v>
      </c>
      <c r="C245">
        <v>13.4</v>
      </c>
      <c r="D245">
        <v>12.78</v>
      </c>
      <c r="E245">
        <v>16.98</v>
      </c>
      <c r="F245">
        <v>17.76</v>
      </c>
      <c r="G245">
        <v>18.41</v>
      </c>
      <c r="H245">
        <v>25.41</v>
      </c>
      <c r="I245">
        <v>28.74</v>
      </c>
      <c r="J245">
        <v>25.94</v>
      </c>
      <c r="K245">
        <v>30.38</v>
      </c>
      <c r="L245">
        <v>33.45</v>
      </c>
      <c r="M245">
        <v>33.78</v>
      </c>
    </row>
    <row r="246" spans="1:13" ht="12.75">
      <c r="A246" t="s">
        <v>6</v>
      </c>
      <c r="B246">
        <v>-17.62</v>
      </c>
      <c r="C246">
        <v>-16.86</v>
      </c>
      <c r="D246">
        <v>-25.18</v>
      </c>
      <c r="E246">
        <v>-22.93</v>
      </c>
      <c r="F246">
        <v>-21.62</v>
      </c>
      <c r="G246">
        <v>-25.3</v>
      </c>
      <c r="H246">
        <v>-31.36</v>
      </c>
      <c r="I246">
        <v>-26.37</v>
      </c>
      <c r="J246">
        <v>-24.78</v>
      </c>
      <c r="K246">
        <v>-15.21</v>
      </c>
      <c r="L246">
        <v>-16.86</v>
      </c>
      <c r="M246">
        <v>-11.83</v>
      </c>
    </row>
    <row r="247" spans="1:13" ht="12.75">
      <c r="A247" t="s">
        <v>7</v>
      </c>
      <c r="B247">
        <v>-58.95</v>
      </c>
      <c r="C247">
        <v>-55.6</v>
      </c>
      <c r="D247">
        <v>-56.22</v>
      </c>
      <c r="E247">
        <v>-52.02</v>
      </c>
      <c r="F247">
        <v>-51.24</v>
      </c>
      <c r="G247">
        <v>-50.59</v>
      </c>
      <c r="H247">
        <v>-43.59</v>
      </c>
      <c r="I247">
        <v>-40.26</v>
      </c>
      <c r="J247">
        <v>-43.06</v>
      </c>
      <c r="K247">
        <v>-38.62</v>
      </c>
      <c r="L247">
        <v>-43.55</v>
      </c>
      <c r="M247">
        <v>-43.22</v>
      </c>
    </row>
    <row r="248" spans="1:13" ht="12.75">
      <c r="A248" t="s">
        <v>8</v>
      </c>
      <c r="B248">
        <v>-6.24</v>
      </c>
      <c r="C248">
        <v>-4.41</v>
      </c>
      <c r="D248">
        <v>-5.23</v>
      </c>
      <c r="E248">
        <v>-8.12</v>
      </c>
      <c r="F248">
        <v>-7.17</v>
      </c>
      <c r="G248">
        <v>-6.73</v>
      </c>
      <c r="H248">
        <v>-3.21</v>
      </c>
      <c r="I248">
        <v>1.18</v>
      </c>
      <c r="J248">
        <v>5.51</v>
      </c>
      <c r="K248">
        <v>11.82</v>
      </c>
      <c r="L248">
        <v>1.21</v>
      </c>
      <c r="M248">
        <v>1.87</v>
      </c>
    </row>
    <row r="249" spans="1:13" ht="12.75">
      <c r="A249" t="s">
        <v>9</v>
      </c>
      <c r="B249">
        <v>-2.44</v>
      </c>
      <c r="C249">
        <v>-2.88</v>
      </c>
      <c r="D249">
        <v>-0.63</v>
      </c>
      <c r="E249">
        <v>-1.42</v>
      </c>
      <c r="F249">
        <v>-4.14</v>
      </c>
      <c r="G249">
        <v>-2.97</v>
      </c>
      <c r="H249">
        <v>0.39</v>
      </c>
      <c r="I249">
        <v>4.13</v>
      </c>
      <c r="J249">
        <v>9.72</v>
      </c>
      <c r="K249">
        <v>18.26</v>
      </c>
      <c r="L249">
        <v>4.01</v>
      </c>
      <c r="M249">
        <v>4.52</v>
      </c>
    </row>
    <row r="250" spans="1:13" ht="12.75">
      <c r="A250" t="s">
        <v>10</v>
      </c>
      <c r="B250">
        <v>19.2</v>
      </c>
      <c r="C250">
        <v>26.61</v>
      </c>
      <c r="D250">
        <v>23.05</v>
      </c>
      <c r="E250">
        <v>13.34</v>
      </c>
      <c r="F250">
        <v>16.1</v>
      </c>
      <c r="G250">
        <v>17.53</v>
      </c>
      <c r="H250">
        <v>32.3</v>
      </c>
      <c r="I250">
        <v>56.75</v>
      </c>
      <c r="J250">
        <v>78.07</v>
      </c>
      <c r="K250">
        <v>93.82</v>
      </c>
      <c r="L250">
        <v>56.91</v>
      </c>
      <c r="M250">
        <v>60.6</v>
      </c>
    </row>
    <row r="251" spans="1:13" ht="12.75">
      <c r="A251" t="s">
        <v>11</v>
      </c>
      <c r="B251">
        <v>188.47</v>
      </c>
      <c r="C251">
        <v>177.11</v>
      </c>
      <c r="D251">
        <v>181.83</v>
      </c>
      <c r="E251">
        <v>213.05</v>
      </c>
      <c r="F251">
        <v>249.36</v>
      </c>
      <c r="G251">
        <v>214.06</v>
      </c>
      <c r="H251">
        <v>139.91</v>
      </c>
      <c r="I251">
        <v>68.39</v>
      </c>
      <c r="J251">
        <v>31</v>
      </c>
      <c r="K251">
        <v>11.44</v>
      </c>
      <c r="L251">
        <v>79.19</v>
      </c>
      <c r="M251">
        <v>75.29</v>
      </c>
    </row>
    <row r="252" spans="1:13" ht="12.75">
      <c r="A252" t="s">
        <v>12</v>
      </c>
      <c r="B252">
        <v>1.32</v>
      </c>
      <c r="C252">
        <v>1.88</v>
      </c>
      <c r="D252">
        <v>2.66</v>
      </c>
      <c r="E252">
        <v>3.07</v>
      </c>
      <c r="F252">
        <v>3.46</v>
      </c>
      <c r="G252">
        <v>3.06</v>
      </c>
      <c r="H252">
        <v>2.25</v>
      </c>
      <c r="I252">
        <v>1.29</v>
      </c>
      <c r="J252">
        <v>0.56</v>
      </c>
      <c r="K252">
        <v>0.35</v>
      </c>
      <c r="L252">
        <v>1.55</v>
      </c>
      <c r="M252">
        <v>1.55</v>
      </c>
    </row>
    <row r="253" spans="1:13" ht="12.75">
      <c r="A253" t="s">
        <v>13</v>
      </c>
      <c r="B253">
        <v>2.87</v>
      </c>
      <c r="C253">
        <v>2.29</v>
      </c>
      <c r="D253">
        <v>3.22</v>
      </c>
      <c r="E253">
        <v>3.44</v>
      </c>
      <c r="F253">
        <v>3.45</v>
      </c>
      <c r="G253">
        <v>3.1</v>
      </c>
      <c r="H253">
        <v>2.42</v>
      </c>
      <c r="I253">
        <v>1.42</v>
      </c>
      <c r="J253">
        <v>0.74</v>
      </c>
      <c r="K253">
        <v>0.33</v>
      </c>
      <c r="L253">
        <v>2.27</v>
      </c>
      <c r="M253">
        <v>2.49</v>
      </c>
    </row>
    <row r="254" spans="1:13" ht="12.75">
      <c r="A254" t="s">
        <v>14</v>
      </c>
      <c r="B254">
        <v>0.99</v>
      </c>
      <c r="C254">
        <v>0.99</v>
      </c>
      <c r="D254">
        <v>0.99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1</v>
      </c>
    </row>
    <row r="255" spans="1:13" ht="12.75">
      <c r="A255" t="s">
        <v>15</v>
      </c>
      <c r="B255">
        <v>3.07</v>
      </c>
      <c r="C255">
        <v>2.76</v>
      </c>
      <c r="D255">
        <v>3.06</v>
      </c>
      <c r="E255">
        <v>3.37</v>
      </c>
      <c r="F255">
        <v>3.33</v>
      </c>
      <c r="G255">
        <v>3.12</v>
      </c>
      <c r="H255">
        <v>2.42</v>
      </c>
      <c r="I255">
        <v>1.47</v>
      </c>
      <c r="J255">
        <v>0.8</v>
      </c>
      <c r="K255">
        <v>0.35</v>
      </c>
      <c r="L255">
        <v>2.49</v>
      </c>
      <c r="M255">
        <v>2.76</v>
      </c>
    </row>
    <row r="256" spans="1:13" ht="12.75">
      <c r="A256" t="s">
        <v>17</v>
      </c>
      <c r="B256">
        <v>0.99</v>
      </c>
      <c r="C256">
        <v>0.98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  <c r="L256">
        <v>1</v>
      </c>
      <c r="M256">
        <v>0.99</v>
      </c>
    </row>
    <row r="257" spans="1:13" ht="12.75">
      <c r="A257" t="s">
        <v>18</v>
      </c>
      <c r="B257">
        <v>2.76</v>
      </c>
      <c r="C257">
        <v>2.14</v>
      </c>
      <c r="D257">
        <v>2.97</v>
      </c>
      <c r="E257">
        <v>3.25</v>
      </c>
      <c r="F257">
        <v>3.47</v>
      </c>
      <c r="G257">
        <v>2.99</v>
      </c>
      <c r="H257">
        <v>2.32</v>
      </c>
      <c r="I257">
        <v>1.34</v>
      </c>
      <c r="J257">
        <v>0.65</v>
      </c>
      <c r="K257">
        <v>0.35</v>
      </c>
      <c r="L257">
        <v>1.97</v>
      </c>
      <c r="M257">
        <v>2.11</v>
      </c>
    </row>
    <row r="258" spans="1:13" ht="12.75">
      <c r="A258" t="s">
        <v>19</v>
      </c>
      <c r="B258">
        <v>0.93</v>
      </c>
      <c r="C258">
        <v>0.99</v>
      </c>
      <c r="D258">
        <v>0.99</v>
      </c>
      <c r="E258">
        <v>0.99</v>
      </c>
      <c r="F258">
        <v>1</v>
      </c>
      <c r="G258">
        <v>1</v>
      </c>
      <c r="H258">
        <v>1</v>
      </c>
      <c r="I258">
        <v>1</v>
      </c>
      <c r="J258">
        <v>0.99</v>
      </c>
      <c r="K258">
        <v>0.99</v>
      </c>
      <c r="L258">
        <v>1</v>
      </c>
      <c r="M258">
        <v>1</v>
      </c>
    </row>
    <row r="259" spans="1:13" ht="12.75">
      <c r="A259" t="s">
        <v>20</v>
      </c>
      <c r="B259">
        <v>0.15</v>
      </c>
      <c r="C259">
        <v>0.22</v>
      </c>
      <c r="D259">
        <v>0.03</v>
      </c>
      <c r="E259">
        <v>0.11</v>
      </c>
      <c r="F259">
        <v>0.17</v>
      </c>
      <c r="G259">
        <v>0.18</v>
      </c>
      <c r="H259">
        <v>0.18</v>
      </c>
      <c r="I259">
        <v>0.23</v>
      </c>
      <c r="J259">
        <v>0.42</v>
      </c>
      <c r="K259">
        <v>0.13</v>
      </c>
      <c r="L259">
        <v>0.24</v>
      </c>
      <c r="M259">
        <v>0.22</v>
      </c>
    </row>
    <row r="260" spans="1:13" ht="12.75">
      <c r="A260" t="s">
        <v>21</v>
      </c>
      <c r="B260">
        <v>0.16</v>
      </c>
      <c r="C260">
        <v>0.25</v>
      </c>
      <c r="D260">
        <v>0.04</v>
      </c>
      <c r="E260">
        <v>0.12</v>
      </c>
      <c r="F260">
        <v>0.19</v>
      </c>
      <c r="G260">
        <v>0.2</v>
      </c>
      <c r="H260">
        <v>0.21</v>
      </c>
      <c r="I260">
        <v>0.29</v>
      </c>
      <c r="J260">
        <v>0.48</v>
      </c>
      <c r="K260">
        <v>0.23</v>
      </c>
      <c r="L260">
        <v>0.3</v>
      </c>
      <c r="M260">
        <v>0.28</v>
      </c>
    </row>
    <row r="261" spans="1:13" ht="12.75">
      <c r="A261" t="s">
        <v>22</v>
      </c>
      <c r="B261">
        <v>0.19</v>
      </c>
      <c r="C261">
        <v>0.23</v>
      </c>
      <c r="D261">
        <v>0.07</v>
      </c>
      <c r="E261">
        <v>0.14</v>
      </c>
      <c r="F261">
        <v>0.17</v>
      </c>
      <c r="G261">
        <v>0.18</v>
      </c>
      <c r="H261">
        <v>0.17</v>
      </c>
      <c r="I261">
        <v>0.18</v>
      </c>
      <c r="J261">
        <v>0.22</v>
      </c>
      <c r="K261">
        <v>0.12</v>
      </c>
      <c r="L261">
        <v>0.18</v>
      </c>
      <c r="M261">
        <v>0.17</v>
      </c>
    </row>
    <row r="263" ht="12.75">
      <c r="A263" t="s">
        <v>23</v>
      </c>
    </row>
    <row r="265" ht="12.75">
      <c r="A265" s="1" t="s">
        <v>53</v>
      </c>
    </row>
    <row r="266" ht="12.75">
      <c r="A266" t="s">
        <v>0</v>
      </c>
    </row>
    <row r="267" ht="12.75">
      <c r="A267" t="s">
        <v>1</v>
      </c>
    </row>
    <row r="268" spans="1:13" ht="12.75">
      <c r="A268" t="s">
        <v>2</v>
      </c>
      <c r="B268">
        <v>31.5</v>
      </c>
      <c r="C268">
        <v>63</v>
      </c>
      <c r="D268">
        <v>125</v>
      </c>
      <c r="E268">
        <v>250</v>
      </c>
      <c r="F268">
        <v>500</v>
      </c>
      <c r="G268">
        <v>1000</v>
      </c>
      <c r="H268">
        <v>2000</v>
      </c>
      <c r="I268">
        <v>4000</v>
      </c>
      <c r="J268">
        <v>8000</v>
      </c>
      <c r="K268">
        <v>16000</v>
      </c>
      <c r="L268" t="s">
        <v>3</v>
      </c>
      <c r="M268" t="s">
        <v>4</v>
      </c>
    </row>
    <row r="269" spans="1:13" ht="12.75">
      <c r="A269" t="s">
        <v>5</v>
      </c>
      <c r="B269">
        <v>6.39</v>
      </c>
      <c r="C269">
        <v>14.17</v>
      </c>
      <c r="D269">
        <v>12.65</v>
      </c>
      <c r="E269">
        <v>16.97</v>
      </c>
      <c r="F269">
        <v>17.94</v>
      </c>
      <c r="G269">
        <v>18.8</v>
      </c>
      <c r="H269">
        <v>26.06</v>
      </c>
      <c r="I269">
        <v>28.64</v>
      </c>
      <c r="J269">
        <v>25.24</v>
      </c>
      <c r="K269">
        <v>31.28</v>
      </c>
      <c r="L269">
        <v>33.52</v>
      </c>
      <c r="M269">
        <v>33.91</v>
      </c>
    </row>
    <row r="270" spans="1:13" ht="12.75">
      <c r="A270" t="s">
        <v>6</v>
      </c>
      <c r="B270">
        <v>-19.55</v>
      </c>
      <c r="C270">
        <v>-17.66</v>
      </c>
      <c r="D270">
        <v>-28.55</v>
      </c>
      <c r="E270">
        <v>-21.56</v>
      </c>
      <c r="F270">
        <v>-21.49</v>
      </c>
      <c r="G270">
        <v>-25.32</v>
      </c>
      <c r="H270">
        <v>-31.58</v>
      </c>
      <c r="I270">
        <v>-30.54</v>
      </c>
      <c r="J270">
        <v>-24.69</v>
      </c>
      <c r="K270">
        <v>-15.56</v>
      </c>
      <c r="L270">
        <v>-16.88</v>
      </c>
      <c r="M270">
        <v>-11.48</v>
      </c>
    </row>
    <row r="271" spans="1:13" ht="12.75">
      <c r="A271" t="s">
        <v>7</v>
      </c>
      <c r="B271">
        <v>-62.61</v>
      </c>
      <c r="C271">
        <v>-54.83</v>
      </c>
      <c r="D271">
        <v>-56.35</v>
      </c>
      <c r="E271">
        <v>-52.03</v>
      </c>
      <c r="F271">
        <v>-51.06</v>
      </c>
      <c r="G271">
        <v>-50.2</v>
      </c>
      <c r="H271">
        <v>-42.94</v>
      </c>
      <c r="I271">
        <v>-40.36</v>
      </c>
      <c r="J271">
        <v>-43.76</v>
      </c>
      <c r="K271">
        <v>-37.72</v>
      </c>
      <c r="L271">
        <v>-43.48</v>
      </c>
      <c r="M271">
        <v>-43.09</v>
      </c>
    </row>
    <row r="272" spans="1:13" ht="12.75">
      <c r="A272" t="s">
        <v>8</v>
      </c>
      <c r="B272">
        <v>-4.64</v>
      </c>
      <c r="C272">
        <v>-6.13</v>
      </c>
      <c r="D272">
        <v>-4.03</v>
      </c>
      <c r="E272">
        <v>-8.22</v>
      </c>
      <c r="F272">
        <v>-7.6</v>
      </c>
      <c r="G272">
        <v>-6.15</v>
      </c>
      <c r="H272">
        <v>-1.82</v>
      </c>
      <c r="I272">
        <v>1.47</v>
      </c>
      <c r="J272">
        <v>5.3</v>
      </c>
      <c r="K272">
        <v>14.62</v>
      </c>
      <c r="L272">
        <v>1.54</v>
      </c>
      <c r="M272">
        <v>2.3</v>
      </c>
    </row>
    <row r="273" spans="1:13" ht="12.75">
      <c r="A273" t="s">
        <v>9</v>
      </c>
      <c r="B273">
        <v>-2.72</v>
      </c>
      <c r="C273">
        <v>-4.31</v>
      </c>
      <c r="D273">
        <v>-0.97</v>
      </c>
      <c r="E273">
        <v>-1.83</v>
      </c>
      <c r="F273">
        <v>-5.25</v>
      </c>
      <c r="G273">
        <v>-2.35</v>
      </c>
      <c r="H273">
        <v>1.04</v>
      </c>
      <c r="I273">
        <v>3.78</v>
      </c>
      <c r="J273">
        <v>9.2</v>
      </c>
      <c r="K273">
        <v>20.05</v>
      </c>
      <c r="L273">
        <v>3.87</v>
      </c>
      <c r="M273">
        <v>4.48</v>
      </c>
    </row>
    <row r="274" spans="1:13" ht="12.75">
      <c r="A274" t="s">
        <v>10</v>
      </c>
      <c r="B274">
        <v>25.56</v>
      </c>
      <c r="C274">
        <v>19.6</v>
      </c>
      <c r="D274">
        <v>28.31</v>
      </c>
      <c r="E274">
        <v>13.09</v>
      </c>
      <c r="F274">
        <v>14.81</v>
      </c>
      <c r="G274">
        <v>19.52</v>
      </c>
      <c r="H274">
        <v>39.68</v>
      </c>
      <c r="I274">
        <v>58.38</v>
      </c>
      <c r="J274">
        <v>77.23</v>
      </c>
      <c r="K274">
        <v>96.66</v>
      </c>
      <c r="L274">
        <v>58.75</v>
      </c>
      <c r="M274">
        <v>62.95</v>
      </c>
    </row>
    <row r="275" spans="1:13" ht="12.75">
      <c r="A275" t="s">
        <v>11</v>
      </c>
      <c r="B275">
        <v>228.03</v>
      </c>
      <c r="C275">
        <v>204.97</v>
      </c>
      <c r="D275">
        <v>197.72</v>
      </c>
      <c r="E275">
        <v>220.61</v>
      </c>
      <c r="F275">
        <v>240.22</v>
      </c>
      <c r="G275">
        <v>208.5</v>
      </c>
      <c r="H275">
        <v>124.58</v>
      </c>
      <c r="I275">
        <v>71.19</v>
      </c>
      <c r="J275">
        <v>34.66</v>
      </c>
      <c r="K275">
        <v>8.57</v>
      </c>
      <c r="L275">
        <v>79.45</v>
      </c>
      <c r="M275">
        <v>74.66</v>
      </c>
    </row>
    <row r="276" spans="1:13" ht="12.75">
      <c r="A276" t="s">
        <v>12</v>
      </c>
      <c r="B276">
        <v>2.33</v>
      </c>
      <c r="C276">
        <v>2.35</v>
      </c>
      <c r="D276">
        <v>2.78</v>
      </c>
      <c r="E276">
        <v>3.12</v>
      </c>
      <c r="F276">
        <v>3.12</v>
      </c>
      <c r="G276">
        <v>2.89</v>
      </c>
      <c r="H276">
        <v>2.11</v>
      </c>
      <c r="I276">
        <v>1.2</v>
      </c>
      <c r="J276">
        <v>0.54</v>
      </c>
      <c r="K276" t="s">
        <v>16</v>
      </c>
      <c r="L276">
        <v>1.46</v>
      </c>
      <c r="M276">
        <v>1.52</v>
      </c>
    </row>
    <row r="277" spans="1:13" ht="12.75">
      <c r="A277" t="s">
        <v>13</v>
      </c>
      <c r="B277">
        <v>3.36</v>
      </c>
      <c r="C277">
        <v>1.76</v>
      </c>
      <c r="D277">
        <v>2.72</v>
      </c>
      <c r="E277">
        <v>3.1</v>
      </c>
      <c r="F277">
        <v>3.42</v>
      </c>
      <c r="G277">
        <v>3.06</v>
      </c>
      <c r="H277">
        <v>2.32</v>
      </c>
      <c r="I277">
        <v>1.39</v>
      </c>
      <c r="J277">
        <v>0.75</v>
      </c>
      <c r="K277">
        <v>0.32</v>
      </c>
      <c r="L277">
        <v>2.18</v>
      </c>
      <c r="M277">
        <v>2.37</v>
      </c>
    </row>
    <row r="278" spans="1:13" ht="12.75">
      <c r="A278" t="s">
        <v>14</v>
      </c>
      <c r="B278">
        <v>0.97</v>
      </c>
      <c r="C278">
        <v>0.98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</row>
    <row r="279" spans="1:13" ht="12.75">
      <c r="A279" t="s">
        <v>15</v>
      </c>
      <c r="B279">
        <v>3.8</v>
      </c>
      <c r="C279">
        <v>2.03</v>
      </c>
      <c r="D279">
        <v>2.82</v>
      </c>
      <c r="E279">
        <v>3.3</v>
      </c>
      <c r="F279">
        <v>3.47</v>
      </c>
      <c r="G279">
        <v>3.04</v>
      </c>
      <c r="H279">
        <v>2.38</v>
      </c>
      <c r="I279">
        <v>1.44</v>
      </c>
      <c r="J279">
        <v>0.81</v>
      </c>
      <c r="K279">
        <v>0.35</v>
      </c>
      <c r="L279">
        <v>2.43</v>
      </c>
      <c r="M279">
        <v>2.64</v>
      </c>
    </row>
    <row r="280" spans="1:13" ht="12.75">
      <c r="A280" t="s">
        <v>17</v>
      </c>
      <c r="B280">
        <v>0.96</v>
      </c>
      <c r="C280">
        <v>0.99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1</v>
      </c>
      <c r="L280">
        <v>0.99</v>
      </c>
      <c r="M280">
        <v>0.99</v>
      </c>
    </row>
    <row r="281" spans="1:13" ht="12.75">
      <c r="A281" t="s">
        <v>18</v>
      </c>
      <c r="B281">
        <v>2.34</v>
      </c>
      <c r="C281">
        <v>1.37</v>
      </c>
      <c r="D281">
        <v>2.63</v>
      </c>
      <c r="E281">
        <v>3.05</v>
      </c>
      <c r="F281">
        <v>3.4</v>
      </c>
      <c r="G281">
        <v>2.94</v>
      </c>
      <c r="H281">
        <v>2.29</v>
      </c>
      <c r="I281">
        <v>1.34</v>
      </c>
      <c r="J281">
        <v>0.65</v>
      </c>
      <c r="K281">
        <v>0.3</v>
      </c>
      <c r="L281">
        <v>1.92</v>
      </c>
      <c r="M281">
        <v>2.04</v>
      </c>
    </row>
    <row r="282" spans="1:13" ht="12.75">
      <c r="A282" t="s">
        <v>19</v>
      </c>
      <c r="B282">
        <v>0.99</v>
      </c>
      <c r="C282">
        <v>0.97</v>
      </c>
      <c r="D282">
        <v>0.99</v>
      </c>
      <c r="E282">
        <v>0.99</v>
      </c>
      <c r="F282">
        <v>1</v>
      </c>
      <c r="G282">
        <v>1</v>
      </c>
      <c r="H282">
        <v>1</v>
      </c>
      <c r="I282">
        <v>1</v>
      </c>
      <c r="J282">
        <v>0.99</v>
      </c>
      <c r="K282">
        <v>0.98</v>
      </c>
      <c r="L282">
        <v>1</v>
      </c>
      <c r="M282">
        <v>1</v>
      </c>
    </row>
    <row r="283" spans="1:13" ht="12.75">
      <c r="A283" t="s">
        <v>20</v>
      </c>
      <c r="B283">
        <v>0.26</v>
      </c>
      <c r="C283">
        <v>0.17</v>
      </c>
      <c r="D283">
        <v>0.04</v>
      </c>
      <c r="E283">
        <v>0.03</v>
      </c>
      <c r="F283">
        <v>0.11</v>
      </c>
      <c r="G283">
        <v>0.13</v>
      </c>
      <c r="H283">
        <v>0.16</v>
      </c>
      <c r="I283">
        <v>0.38</v>
      </c>
      <c r="J283">
        <v>0.59</v>
      </c>
      <c r="K283">
        <v>0.13</v>
      </c>
      <c r="L283">
        <v>0.32</v>
      </c>
      <c r="M283">
        <v>0.29</v>
      </c>
    </row>
    <row r="284" spans="1:13" ht="12.75">
      <c r="A284" t="s">
        <v>21</v>
      </c>
      <c r="B284">
        <v>0.3</v>
      </c>
      <c r="C284">
        <v>0.19</v>
      </c>
      <c r="D284">
        <v>0.05</v>
      </c>
      <c r="E284">
        <v>0.04</v>
      </c>
      <c r="F284">
        <v>0.13</v>
      </c>
      <c r="G284">
        <v>0.18</v>
      </c>
      <c r="H284">
        <v>0.23</v>
      </c>
      <c r="I284">
        <v>0.44</v>
      </c>
      <c r="J284">
        <v>0.68</v>
      </c>
      <c r="K284">
        <v>0.19</v>
      </c>
      <c r="L284">
        <v>0.39</v>
      </c>
      <c r="M284">
        <v>0.35</v>
      </c>
    </row>
    <row r="285" spans="1:13" ht="12.75">
      <c r="A285" t="s">
        <v>22</v>
      </c>
      <c r="B285">
        <v>0.25</v>
      </c>
      <c r="C285">
        <v>0.18</v>
      </c>
      <c r="D285">
        <v>0.09</v>
      </c>
      <c r="E285">
        <v>0.09</v>
      </c>
      <c r="F285">
        <v>0.15</v>
      </c>
      <c r="G285">
        <v>0.18</v>
      </c>
      <c r="H285">
        <v>0.19</v>
      </c>
      <c r="I285">
        <v>0.24</v>
      </c>
      <c r="J285">
        <v>0.27</v>
      </c>
      <c r="K285">
        <v>0.09</v>
      </c>
      <c r="L285">
        <v>0.22</v>
      </c>
      <c r="M285">
        <v>0.19</v>
      </c>
    </row>
    <row r="287" ht="12.75">
      <c r="A287" t="s">
        <v>23</v>
      </c>
    </row>
    <row r="289" ht="12.75">
      <c r="A289" s="1" t="s">
        <v>66</v>
      </c>
    </row>
    <row r="290" ht="12.75">
      <c r="A290" t="s">
        <v>0</v>
      </c>
    </row>
    <row r="291" ht="12.75">
      <c r="A291" t="s">
        <v>1</v>
      </c>
    </row>
    <row r="292" spans="1:13" ht="12.75">
      <c r="A292" t="s">
        <v>2</v>
      </c>
      <c r="B292">
        <v>31.5</v>
      </c>
      <c r="C292">
        <v>63</v>
      </c>
      <c r="D292">
        <v>125</v>
      </c>
      <c r="E292">
        <v>250</v>
      </c>
      <c r="F292">
        <v>500</v>
      </c>
      <c r="G292">
        <v>1000</v>
      </c>
      <c r="H292">
        <v>2000</v>
      </c>
      <c r="I292">
        <v>4000</v>
      </c>
      <c r="J292">
        <v>8000</v>
      </c>
      <c r="K292">
        <v>16000</v>
      </c>
      <c r="L292" t="s">
        <v>3</v>
      </c>
      <c r="M292" t="s">
        <v>4</v>
      </c>
    </row>
    <row r="293" spans="1:13" ht="12.75">
      <c r="A293" t="s">
        <v>5</v>
      </c>
      <c r="B293">
        <v>8.92</v>
      </c>
      <c r="C293">
        <v>13.85</v>
      </c>
      <c r="D293">
        <v>12.39</v>
      </c>
      <c r="E293">
        <v>15.13</v>
      </c>
      <c r="F293">
        <v>17.05</v>
      </c>
      <c r="G293">
        <v>17.76</v>
      </c>
      <c r="H293">
        <v>24.87</v>
      </c>
      <c r="I293">
        <v>27.88</v>
      </c>
      <c r="J293">
        <v>24.21</v>
      </c>
      <c r="K293">
        <v>28.92</v>
      </c>
      <c r="L293">
        <v>32.48</v>
      </c>
      <c r="M293">
        <v>32.68</v>
      </c>
    </row>
    <row r="294" spans="1:13" ht="12.75">
      <c r="A294" t="s">
        <v>6</v>
      </c>
      <c r="B294">
        <v>-19.55</v>
      </c>
      <c r="C294">
        <v>-13.08</v>
      </c>
      <c r="D294">
        <v>-23.27</v>
      </c>
      <c r="E294">
        <v>-23.33</v>
      </c>
      <c r="F294">
        <v>-21.79</v>
      </c>
      <c r="G294">
        <v>-24.68</v>
      </c>
      <c r="H294">
        <v>-32.01</v>
      </c>
      <c r="I294">
        <v>-26.73</v>
      </c>
      <c r="J294">
        <v>-24.95</v>
      </c>
      <c r="K294">
        <v>-15.27</v>
      </c>
      <c r="L294">
        <v>-15.97</v>
      </c>
      <c r="M294">
        <v>-9.6</v>
      </c>
    </row>
    <row r="295" spans="1:13" ht="12.75">
      <c r="A295" t="s">
        <v>7</v>
      </c>
      <c r="B295">
        <v>-60.08</v>
      </c>
      <c r="C295">
        <v>-55.15</v>
      </c>
      <c r="D295">
        <v>-56.61</v>
      </c>
      <c r="E295">
        <v>-53.87</v>
      </c>
      <c r="F295">
        <v>-51.95</v>
      </c>
      <c r="G295">
        <v>-51.24</v>
      </c>
      <c r="H295">
        <v>-44.13</v>
      </c>
      <c r="I295">
        <v>-41.12</v>
      </c>
      <c r="J295">
        <v>-44.79</v>
      </c>
      <c r="K295">
        <v>-40.08</v>
      </c>
      <c r="L295">
        <v>-44.52</v>
      </c>
      <c r="M295">
        <v>-44.32</v>
      </c>
    </row>
    <row r="296" spans="1:13" ht="12.75">
      <c r="A296" t="s">
        <v>8</v>
      </c>
      <c r="B296">
        <v>-5.93</v>
      </c>
      <c r="C296">
        <v>-5</v>
      </c>
      <c r="D296">
        <v>-4.22</v>
      </c>
      <c r="E296">
        <v>-5.24</v>
      </c>
      <c r="F296">
        <v>-7.63</v>
      </c>
      <c r="G296">
        <v>-5.57</v>
      </c>
      <c r="H296">
        <v>-3.05</v>
      </c>
      <c r="I296">
        <v>1.83</v>
      </c>
      <c r="J296">
        <v>4.74</v>
      </c>
      <c r="K296">
        <v>13.25</v>
      </c>
      <c r="L296">
        <v>1.22</v>
      </c>
      <c r="M296">
        <v>1.76</v>
      </c>
    </row>
    <row r="297" spans="1:13" ht="12.75">
      <c r="A297" t="s">
        <v>9</v>
      </c>
      <c r="B297">
        <v>-2.41</v>
      </c>
      <c r="C297">
        <v>-3.6</v>
      </c>
      <c r="D297">
        <v>-1.23</v>
      </c>
      <c r="E297">
        <v>-2.76</v>
      </c>
      <c r="F297">
        <v>-4.8</v>
      </c>
      <c r="G297">
        <v>-2.37</v>
      </c>
      <c r="H297">
        <v>-0.11</v>
      </c>
      <c r="I297">
        <v>4.27</v>
      </c>
      <c r="J297">
        <v>8.76</v>
      </c>
      <c r="K297">
        <v>18.94</v>
      </c>
      <c r="L297">
        <v>3.6</v>
      </c>
      <c r="M297">
        <v>3.98</v>
      </c>
    </row>
    <row r="298" spans="1:13" ht="12.75">
      <c r="A298" t="s">
        <v>10</v>
      </c>
      <c r="B298">
        <v>20.35</v>
      </c>
      <c r="C298">
        <v>24.04</v>
      </c>
      <c r="D298">
        <v>27.48</v>
      </c>
      <c r="E298">
        <v>23.02</v>
      </c>
      <c r="F298">
        <v>14.72</v>
      </c>
      <c r="G298">
        <v>21.71</v>
      </c>
      <c r="H298">
        <v>33.11</v>
      </c>
      <c r="I298">
        <v>60.38</v>
      </c>
      <c r="J298">
        <v>74.84</v>
      </c>
      <c r="K298">
        <v>95.48</v>
      </c>
      <c r="L298">
        <v>56.99</v>
      </c>
      <c r="M298">
        <v>59.99</v>
      </c>
    </row>
    <row r="299" spans="1:13" ht="12.75">
      <c r="A299" t="s">
        <v>11</v>
      </c>
      <c r="B299">
        <v>195.79</v>
      </c>
      <c r="C299">
        <v>184.53</v>
      </c>
      <c r="D299">
        <v>200.6</v>
      </c>
      <c r="E299">
        <v>256.52</v>
      </c>
      <c r="F299">
        <v>245.83</v>
      </c>
      <c r="G299">
        <v>200.48</v>
      </c>
      <c r="H299">
        <v>144.17</v>
      </c>
      <c r="I299">
        <v>68.73</v>
      </c>
      <c r="J299">
        <v>35.71</v>
      </c>
      <c r="K299">
        <v>10.2</v>
      </c>
      <c r="L299">
        <v>84.19</v>
      </c>
      <c r="M299">
        <v>82.2</v>
      </c>
    </row>
    <row r="300" spans="1:13" ht="12.75">
      <c r="A300" t="s">
        <v>12</v>
      </c>
      <c r="B300">
        <v>1.75</v>
      </c>
      <c r="C300">
        <v>2.74</v>
      </c>
      <c r="D300">
        <v>2.6</v>
      </c>
      <c r="E300">
        <v>3.54</v>
      </c>
      <c r="F300">
        <v>3.14</v>
      </c>
      <c r="G300">
        <v>2.81</v>
      </c>
      <c r="H300">
        <v>2.28</v>
      </c>
      <c r="I300">
        <v>1.22</v>
      </c>
      <c r="J300">
        <v>0.57</v>
      </c>
      <c r="K300">
        <v>0.28</v>
      </c>
      <c r="L300">
        <v>1.56</v>
      </c>
      <c r="M300">
        <v>1.64</v>
      </c>
    </row>
    <row r="301" spans="1:13" ht="12.75">
      <c r="A301" t="s">
        <v>13</v>
      </c>
      <c r="B301">
        <v>2.33</v>
      </c>
      <c r="C301">
        <v>1.79</v>
      </c>
      <c r="D301">
        <v>2.59</v>
      </c>
      <c r="E301">
        <v>3.18</v>
      </c>
      <c r="F301">
        <v>3.48</v>
      </c>
      <c r="G301">
        <v>3.24</v>
      </c>
      <c r="H301">
        <v>2.34</v>
      </c>
      <c r="I301">
        <v>1.44</v>
      </c>
      <c r="J301">
        <v>0.74</v>
      </c>
      <c r="K301">
        <v>0.32</v>
      </c>
      <c r="L301">
        <v>2.26</v>
      </c>
      <c r="M301">
        <v>2.47</v>
      </c>
    </row>
    <row r="302" spans="1:13" ht="12.75">
      <c r="A302" t="s">
        <v>14</v>
      </c>
      <c r="B302">
        <v>0.97</v>
      </c>
      <c r="C302">
        <v>0.96</v>
      </c>
      <c r="D302">
        <v>0.98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</row>
    <row r="303" spans="1:13" ht="12.75">
      <c r="A303" t="s">
        <v>15</v>
      </c>
      <c r="B303">
        <v>3.87</v>
      </c>
      <c r="C303">
        <v>1.83</v>
      </c>
      <c r="D303">
        <v>2.77</v>
      </c>
      <c r="E303">
        <v>3.3</v>
      </c>
      <c r="F303">
        <v>3.51</v>
      </c>
      <c r="G303">
        <v>3.23</v>
      </c>
      <c r="H303">
        <v>2.38</v>
      </c>
      <c r="I303">
        <v>1.45</v>
      </c>
      <c r="J303">
        <v>0.81</v>
      </c>
      <c r="K303">
        <v>0.36</v>
      </c>
      <c r="L303">
        <v>2.48</v>
      </c>
      <c r="M303">
        <v>2.7</v>
      </c>
    </row>
    <row r="304" spans="1:13" ht="12.75">
      <c r="A304" t="s">
        <v>17</v>
      </c>
      <c r="B304">
        <v>0.91</v>
      </c>
      <c r="C304">
        <v>0.98</v>
      </c>
      <c r="D304">
        <v>0.99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1</v>
      </c>
      <c r="M304">
        <v>1</v>
      </c>
    </row>
    <row r="305" spans="1:13" ht="12.75">
      <c r="A305" t="s">
        <v>18</v>
      </c>
      <c r="B305">
        <v>2.9</v>
      </c>
      <c r="C305">
        <v>2.09</v>
      </c>
      <c r="D305">
        <v>3.02</v>
      </c>
      <c r="E305">
        <v>3.49</v>
      </c>
      <c r="F305">
        <v>3.37</v>
      </c>
      <c r="G305">
        <v>3.27</v>
      </c>
      <c r="H305">
        <v>2.36</v>
      </c>
      <c r="I305">
        <v>1.42</v>
      </c>
      <c r="J305">
        <v>0.64</v>
      </c>
      <c r="K305">
        <v>0.33</v>
      </c>
      <c r="L305">
        <v>2.02</v>
      </c>
      <c r="M305">
        <v>2.22</v>
      </c>
    </row>
    <row r="306" spans="1:13" ht="12.75">
      <c r="A306" t="s">
        <v>19</v>
      </c>
      <c r="B306">
        <v>0.95</v>
      </c>
      <c r="C306">
        <v>0.86</v>
      </c>
      <c r="D306">
        <v>0.98</v>
      </c>
      <c r="E306">
        <v>0.99</v>
      </c>
      <c r="F306">
        <v>0.99</v>
      </c>
      <c r="G306">
        <v>1</v>
      </c>
      <c r="H306">
        <v>1</v>
      </c>
      <c r="I306">
        <v>1</v>
      </c>
      <c r="J306">
        <v>0.99</v>
      </c>
      <c r="K306">
        <v>0.99</v>
      </c>
      <c r="L306">
        <v>1</v>
      </c>
      <c r="M306">
        <v>1</v>
      </c>
    </row>
    <row r="307" spans="1:13" ht="12.75">
      <c r="A307" t="s">
        <v>20</v>
      </c>
      <c r="B307">
        <v>0.16</v>
      </c>
      <c r="C307">
        <v>0.18</v>
      </c>
      <c r="D307">
        <v>0.06</v>
      </c>
      <c r="E307">
        <v>0.13</v>
      </c>
      <c r="F307">
        <v>0.21</v>
      </c>
      <c r="G307">
        <v>0.16</v>
      </c>
      <c r="H307">
        <v>0.21</v>
      </c>
      <c r="I307">
        <v>0.3</v>
      </c>
      <c r="J307">
        <v>0.49</v>
      </c>
      <c r="K307">
        <v>0.13</v>
      </c>
      <c r="L307">
        <v>0.29</v>
      </c>
      <c r="M307">
        <v>0.27</v>
      </c>
    </row>
    <row r="308" spans="1:13" ht="12.75">
      <c r="A308" t="s">
        <v>21</v>
      </c>
      <c r="B308">
        <v>0.19</v>
      </c>
      <c r="C308">
        <v>0.2</v>
      </c>
      <c r="D308">
        <v>0.07</v>
      </c>
      <c r="E308">
        <v>0.17</v>
      </c>
      <c r="F308">
        <v>0.25</v>
      </c>
      <c r="G308">
        <v>0.2</v>
      </c>
      <c r="H308">
        <v>0.29</v>
      </c>
      <c r="I308">
        <v>0.43</v>
      </c>
      <c r="J308">
        <v>0.68</v>
      </c>
      <c r="K308">
        <v>0.25</v>
      </c>
      <c r="L308">
        <v>0.41</v>
      </c>
      <c r="M308">
        <v>0.39</v>
      </c>
    </row>
    <row r="309" spans="1:13" ht="12.75">
      <c r="A309" t="s">
        <v>22</v>
      </c>
      <c r="B309">
        <v>0.2</v>
      </c>
      <c r="C309">
        <v>0.2</v>
      </c>
      <c r="D309">
        <v>0.12</v>
      </c>
      <c r="E309">
        <v>0.17</v>
      </c>
      <c r="F309">
        <v>0.22</v>
      </c>
      <c r="G309">
        <v>0.19</v>
      </c>
      <c r="H309">
        <v>0.22</v>
      </c>
      <c r="I309">
        <v>0.24</v>
      </c>
      <c r="J309">
        <v>0.29</v>
      </c>
      <c r="K309">
        <v>0.12</v>
      </c>
      <c r="L309">
        <v>0.22</v>
      </c>
      <c r="M309">
        <v>0.21</v>
      </c>
    </row>
    <row r="311" ht="12.75">
      <c r="A311" t="s">
        <v>23</v>
      </c>
    </row>
    <row r="313" ht="12.75">
      <c r="A313" s="1" t="s">
        <v>54</v>
      </c>
    </row>
    <row r="314" ht="12.75">
      <c r="A314" t="s">
        <v>0</v>
      </c>
    </row>
    <row r="315" ht="12.75">
      <c r="A315" t="s">
        <v>1</v>
      </c>
    </row>
    <row r="316" spans="1:13" ht="12.75">
      <c r="A316" t="s">
        <v>2</v>
      </c>
      <c r="B316">
        <v>31.5</v>
      </c>
      <c r="C316">
        <v>63</v>
      </c>
      <c r="D316">
        <v>125</v>
      </c>
      <c r="E316">
        <v>250</v>
      </c>
      <c r="F316">
        <v>500</v>
      </c>
      <c r="G316">
        <v>1000</v>
      </c>
      <c r="H316">
        <v>2000</v>
      </c>
      <c r="I316">
        <v>4000</v>
      </c>
      <c r="J316">
        <v>8000</v>
      </c>
      <c r="K316">
        <v>16000</v>
      </c>
      <c r="L316" t="s">
        <v>3</v>
      </c>
      <c r="M316" t="s">
        <v>4</v>
      </c>
    </row>
    <row r="317" spans="1:13" ht="12.75">
      <c r="A317" t="s">
        <v>5</v>
      </c>
      <c r="B317">
        <v>0.01</v>
      </c>
      <c r="C317">
        <v>13.84</v>
      </c>
      <c r="D317">
        <v>10.67</v>
      </c>
      <c r="E317">
        <v>13.41</v>
      </c>
      <c r="F317">
        <v>16.67</v>
      </c>
      <c r="G317">
        <v>16.8</v>
      </c>
      <c r="H317">
        <v>24.45</v>
      </c>
      <c r="I317">
        <v>26.51</v>
      </c>
      <c r="J317">
        <v>22.26</v>
      </c>
      <c r="K317">
        <v>25.63</v>
      </c>
      <c r="L317">
        <v>31.12</v>
      </c>
      <c r="M317">
        <v>31.1</v>
      </c>
    </row>
    <row r="318" spans="1:13" ht="12.75">
      <c r="A318" t="s">
        <v>6</v>
      </c>
      <c r="B318">
        <v>-18.34</v>
      </c>
      <c r="C318">
        <v>-17.62</v>
      </c>
      <c r="D318">
        <v>-28.26</v>
      </c>
      <c r="E318">
        <v>-24.95</v>
      </c>
      <c r="F318">
        <v>-23.23</v>
      </c>
      <c r="G318">
        <v>-24.73</v>
      </c>
      <c r="H318">
        <v>-26.27</v>
      </c>
      <c r="I318">
        <v>-28.09</v>
      </c>
      <c r="J318">
        <v>-25.1</v>
      </c>
      <c r="K318">
        <v>-15.5</v>
      </c>
      <c r="L318">
        <v>-16.01</v>
      </c>
      <c r="M318">
        <v>-10.85</v>
      </c>
    </row>
    <row r="319" spans="1:13" ht="12.75">
      <c r="A319" t="s">
        <v>7</v>
      </c>
      <c r="B319">
        <v>-68.99</v>
      </c>
      <c r="C319">
        <v>-55.16</v>
      </c>
      <c r="D319">
        <v>-58.33</v>
      </c>
      <c r="E319">
        <v>-55.59</v>
      </c>
      <c r="F319">
        <v>-52.33</v>
      </c>
      <c r="G319">
        <v>-52.2</v>
      </c>
      <c r="H319">
        <v>-44.55</v>
      </c>
      <c r="I319">
        <v>-42.49</v>
      </c>
      <c r="J319">
        <v>-46.74</v>
      </c>
      <c r="K319">
        <v>-43.37</v>
      </c>
      <c r="L319">
        <v>-45.88</v>
      </c>
      <c r="M319">
        <v>-45.9</v>
      </c>
    </row>
    <row r="320" spans="1:13" ht="12.75">
      <c r="A320" t="s">
        <v>8</v>
      </c>
      <c r="B320">
        <v>-7.22</v>
      </c>
      <c r="C320">
        <v>-4.29</v>
      </c>
      <c r="D320">
        <v>-5.72</v>
      </c>
      <c r="E320">
        <v>-4.83</v>
      </c>
      <c r="F320">
        <v>-6.68</v>
      </c>
      <c r="G320">
        <v>-5.57</v>
      </c>
      <c r="H320">
        <v>-1.05</v>
      </c>
      <c r="I320">
        <v>2.17</v>
      </c>
      <c r="J320">
        <v>5.03</v>
      </c>
      <c r="K320">
        <v>12.65</v>
      </c>
      <c r="L320">
        <v>1.33</v>
      </c>
      <c r="M320">
        <v>1.48</v>
      </c>
    </row>
    <row r="321" spans="1:13" ht="12.75">
      <c r="A321" t="s">
        <v>9</v>
      </c>
      <c r="B321">
        <v>-6.44</v>
      </c>
      <c r="C321">
        <v>0.57</v>
      </c>
      <c r="D321">
        <v>-2.69</v>
      </c>
      <c r="E321">
        <v>-3.02</v>
      </c>
      <c r="F321">
        <v>-3.43</v>
      </c>
      <c r="G321">
        <v>-3.31</v>
      </c>
      <c r="H321">
        <v>1.12</v>
      </c>
      <c r="I321">
        <v>4.59</v>
      </c>
      <c r="J321">
        <v>9.39</v>
      </c>
      <c r="K321">
        <v>19.01</v>
      </c>
      <c r="L321">
        <v>3.56</v>
      </c>
      <c r="M321">
        <v>3.68</v>
      </c>
    </row>
    <row r="322" spans="1:13" ht="12.75">
      <c r="A322" t="s">
        <v>10</v>
      </c>
      <c r="B322">
        <v>15.95</v>
      </c>
      <c r="C322">
        <v>27.12</v>
      </c>
      <c r="D322">
        <v>21.14</v>
      </c>
      <c r="E322">
        <v>24.75</v>
      </c>
      <c r="F322">
        <v>17.69</v>
      </c>
      <c r="G322">
        <v>21.7</v>
      </c>
      <c r="H322">
        <v>44</v>
      </c>
      <c r="I322">
        <v>62.26</v>
      </c>
      <c r="J322">
        <v>76.08</v>
      </c>
      <c r="K322">
        <v>94.85</v>
      </c>
      <c r="L322">
        <v>57.6</v>
      </c>
      <c r="M322">
        <v>58.42</v>
      </c>
    </row>
    <row r="323" spans="1:13" ht="12.75">
      <c r="A323" t="s">
        <v>11</v>
      </c>
      <c r="B323">
        <v>296.05</v>
      </c>
      <c r="C323">
        <v>163.52</v>
      </c>
      <c r="D323">
        <v>213.78</v>
      </c>
      <c r="E323">
        <v>254.71</v>
      </c>
      <c r="F323">
        <v>237.6</v>
      </c>
      <c r="G323">
        <v>217.26</v>
      </c>
      <c r="H323">
        <v>117.88</v>
      </c>
      <c r="I323">
        <v>64.5</v>
      </c>
      <c r="J323">
        <v>34.76</v>
      </c>
      <c r="K323">
        <v>11.29</v>
      </c>
      <c r="L323">
        <v>83.54</v>
      </c>
      <c r="M323">
        <v>86.03</v>
      </c>
    </row>
    <row r="324" spans="1:13" ht="12.75">
      <c r="A324" t="s">
        <v>12</v>
      </c>
      <c r="B324">
        <v>3.71</v>
      </c>
      <c r="C324">
        <v>1.99</v>
      </c>
      <c r="D324">
        <v>2.62</v>
      </c>
      <c r="E324">
        <v>3.66</v>
      </c>
      <c r="F324">
        <v>3.27</v>
      </c>
      <c r="G324">
        <v>3.19</v>
      </c>
      <c r="H324">
        <v>2.03</v>
      </c>
      <c r="I324">
        <v>1.12</v>
      </c>
      <c r="J324">
        <v>0.53</v>
      </c>
      <c r="K324">
        <v>0.34</v>
      </c>
      <c r="L324">
        <v>1.54</v>
      </c>
      <c r="M324">
        <v>1.65</v>
      </c>
    </row>
    <row r="325" spans="1:13" ht="12.75">
      <c r="A325" t="s">
        <v>13</v>
      </c>
      <c r="B325">
        <v>2.65</v>
      </c>
      <c r="C325">
        <v>2.05</v>
      </c>
      <c r="D325">
        <v>2.99</v>
      </c>
      <c r="E325">
        <v>3.34</v>
      </c>
      <c r="F325">
        <v>3.33</v>
      </c>
      <c r="G325">
        <v>3.01</v>
      </c>
      <c r="H325">
        <v>2.29</v>
      </c>
      <c r="I325">
        <v>1.36</v>
      </c>
      <c r="J325">
        <v>0.73</v>
      </c>
      <c r="K325">
        <v>0.31</v>
      </c>
      <c r="L325">
        <v>2.26</v>
      </c>
      <c r="M325">
        <v>2.53</v>
      </c>
    </row>
    <row r="326" spans="1:13" ht="12.75">
      <c r="A326" t="s">
        <v>14</v>
      </c>
      <c r="B326">
        <v>0.97</v>
      </c>
      <c r="C326">
        <v>0.96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1</v>
      </c>
      <c r="M326">
        <v>0.99</v>
      </c>
    </row>
    <row r="327" spans="1:13" ht="12.75">
      <c r="A327" t="s">
        <v>15</v>
      </c>
      <c r="B327">
        <v>2.54</v>
      </c>
      <c r="C327">
        <v>2.25</v>
      </c>
      <c r="D327">
        <v>3.01</v>
      </c>
      <c r="E327">
        <v>3.35</v>
      </c>
      <c r="F327">
        <v>3.31</v>
      </c>
      <c r="G327">
        <v>3.1</v>
      </c>
      <c r="H327">
        <v>2.39</v>
      </c>
      <c r="I327">
        <v>1.44</v>
      </c>
      <c r="J327">
        <v>0.78</v>
      </c>
      <c r="K327">
        <v>0.34</v>
      </c>
      <c r="L327">
        <v>2.5</v>
      </c>
      <c r="M327">
        <v>2.76</v>
      </c>
    </row>
    <row r="328" spans="1:13" ht="12.75">
      <c r="A328" t="s">
        <v>17</v>
      </c>
      <c r="B328">
        <v>0.99</v>
      </c>
      <c r="C328">
        <v>0.98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1</v>
      </c>
      <c r="K328">
        <v>0.99</v>
      </c>
      <c r="L328">
        <v>0.99</v>
      </c>
      <c r="M328">
        <v>1</v>
      </c>
    </row>
    <row r="329" spans="1:13" ht="12.75">
      <c r="A329" t="s">
        <v>18</v>
      </c>
      <c r="B329">
        <v>3.31</v>
      </c>
      <c r="C329">
        <v>1.83</v>
      </c>
      <c r="D329">
        <v>2.66</v>
      </c>
      <c r="E329">
        <v>3.35</v>
      </c>
      <c r="F329">
        <v>3.37</v>
      </c>
      <c r="G329">
        <v>3.13</v>
      </c>
      <c r="H329">
        <v>2.15</v>
      </c>
      <c r="I329">
        <v>1.24</v>
      </c>
      <c r="J329">
        <v>0.67</v>
      </c>
      <c r="K329">
        <v>0.31</v>
      </c>
      <c r="L329">
        <v>1.93</v>
      </c>
      <c r="M329">
        <v>2.17</v>
      </c>
    </row>
    <row r="330" spans="1:13" ht="12.75">
      <c r="A330" t="s">
        <v>19</v>
      </c>
      <c r="B330">
        <v>0.93</v>
      </c>
      <c r="C330">
        <v>0.99</v>
      </c>
      <c r="D330">
        <v>0.99</v>
      </c>
      <c r="E330">
        <v>0.99</v>
      </c>
      <c r="F330">
        <v>0.99</v>
      </c>
      <c r="G330">
        <v>0.99</v>
      </c>
      <c r="H330">
        <v>1</v>
      </c>
      <c r="I330">
        <v>1</v>
      </c>
      <c r="J330">
        <v>0.99</v>
      </c>
      <c r="K330">
        <v>0.99</v>
      </c>
      <c r="L330">
        <v>1</v>
      </c>
      <c r="M330">
        <v>1</v>
      </c>
    </row>
    <row r="331" spans="1:13" ht="12.75">
      <c r="A331" t="s">
        <v>20</v>
      </c>
      <c r="B331">
        <v>1.31</v>
      </c>
      <c r="C331">
        <v>0.08</v>
      </c>
      <c r="D331">
        <v>0.12</v>
      </c>
      <c r="E331">
        <v>0.1</v>
      </c>
      <c r="F331">
        <v>0.1</v>
      </c>
      <c r="G331">
        <v>0.15</v>
      </c>
      <c r="H331">
        <v>0.14</v>
      </c>
      <c r="I331">
        <v>0.26</v>
      </c>
      <c r="J331">
        <v>0.49</v>
      </c>
      <c r="K331">
        <v>0.16</v>
      </c>
      <c r="L331">
        <v>0.26</v>
      </c>
      <c r="M331">
        <v>0.25</v>
      </c>
    </row>
    <row r="332" spans="1:13" ht="12.75">
      <c r="A332" t="s">
        <v>21</v>
      </c>
      <c r="B332">
        <v>1.6</v>
      </c>
      <c r="C332">
        <v>0.09</v>
      </c>
      <c r="D332">
        <v>0.14</v>
      </c>
      <c r="E332">
        <v>0.11</v>
      </c>
      <c r="F332">
        <v>0.12</v>
      </c>
      <c r="G332">
        <v>0.2</v>
      </c>
      <c r="H332">
        <v>0.2</v>
      </c>
      <c r="I332">
        <v>0.33</v>
      </c>
      <c r="J332">
        <v>0.62</v>
      </c>
      <c r="K332">
        <v>0.27</v>
      </c>
      <c r="L332">
        <v>0.33</v>
      </c>
      <c r="M332">
        <v>0.33</v>
      </c>
    </row>
    <row r="333" spans="1:13" ht="12.75">
      <c r="A333" t="s">
        <v>22</v>
      </c>
      <c r="B333">
        <v>0.42</v>
      </c>
      <c r="C333">
        <v>0.13</v>
      </c>
      <c r="D333">
        <v>0.15</v>
      </c>
      <c r="E333">
        <v>0.13</v>
      </c>
      <c r="F333">
        <v>0.16</v>
      </c>
      <c r="G333">
        <v>0.17</v>
      </c>
      <c r="H333">
        <v>0.18</v>
      </c>
      <c r="I333">
        <v>0.21</v>
      </c>
      <c r="J333">
        <v>0.28</v>
      </c>
      <c r="K333">
        <v>0.13</v>
      </c>
      <c r="L333">
        <v>0.21</v>
      </c>
      <c r="M333">
        <v>0.21</v>
      </c>
    </row>
    <row r="335" ht="12.75">
      <c r="A335" t="s">
        <v>23</v>
      </c>
    </row>
    <row r="337" ht="12.75">
      <c r="A337" s="1" t="s">
        <v>67</v>
      </c>
    </row>
    <row r="338" ht="12.75">
      <c r="A338" t="s">
        <v>0</v>
      </c>
    </row>
    <row r="339" ht="12.75">
      <c r="A339" t="s">
        <v>1</v>
      </c>
    </row>
    <row r="340" spans="1:13" ht="12.75">
      <c r="A340" t="s">
        <v>2</v>
      </c>
      <c r="B340">
        <v>31.5</v>
      </c>
      <c r="C340">
        <v>63</v>
      </c>
      <c r="D340">
        <v>125</v>
      </c>
      <c r="E340">
        <v>250</v>
      </c>
      <c r="F340">
        <v>500</v>
      </c>
      <c r="G340">
        <v>1000</v>
      </c>
      <c r="H340">
        <v>2000</v>
      </c>
      <c r="I340">
        <v>4000</v>
      </c>
      <c r="J340">
        <v>8000</v>
      </c>
      <c r="K340">
        <v>16000</v>
      </c>
      <c r="L340" t="s">
        <v>3</v>
      </c>
      <c r="M340" t="s">
        <v>4</v>
      </c>
    </row>
    <row r="341" spans="1:13" ht="12.75">
      <c r="A341" t="s">
        <v>5</v>
      </c>
      <c r="B341">
        <v>12.54</v>
      </c>
      <c r="C341">
        <v>17.17</v>
      </c>
      <c r="D341">
        <v>11.6</v>
      </c>
      <c r="E341">
        <v>16.29</v>
      </c>
      <c r="F341">
        <v>16.42</v>
      </c>
      <c r="G341">
        <v>18.01</v>
      </c>
      <c r="H341">
        <v>23.71</v>
      </c>
      <c r="I341">
        <v>28.02</v>
      </c>
      <c r="J341">
        <v>28.18</v>
      </c>
      <c r="K341">
        <v>33.03</v>
      </c>
      <c r="L341">
        <v>33.57</v>
      </c>
      <c r="M341">
        <v>34.4</v>
      </c>
    </row>
    <row r="342" spans="1:13" ht="12.75">
      <c r="A342" t="s">
        <v>6</v>
      </c>
      <c r="B342">
        <v>-21.95</v>
      </c>
      <c r="C342">
        <v>-16.86</v>
      </c>
      <c r="D342">
        <v>-30.48</v>
      </c>
      <c r="E342">
        <v>-23.98</v>
      </c>
      <c r="F342">
        <v>-23.35</v>
      </c>
      <c r="G342">
        <v>-26.92</v>
      </c>
      <c r="H342">
        <v>-32.9</v>
      </c>
      <c r="I342">
        <v>-31.08</v>
      </c>
      <c r="J342">
        <v>-23.82</v>
      </c>
      <c r="K342">
        <v>-16.84</v>
      </c>
      <c r="L342">
        <v>-18.34</v>
      </c>
      <c r="M342">
        <v>-11.44</v>
      </c>
    </row>
    <row r="343" spans="1:13" ht="12.75">
      <c r="A343" t="s">
        <v>7</v>
      </c>
      <c r="B343">
        <v>-56.46</v>
      </c>
      <c r="C343">
        <v>-51.83</v>
      </c>
      <c r="D343">
        <v>-57.4</v>
      </c>
      <c r="E343">
        <v>-52.71</v>
      </c>
      <c r="F343">
        <v>-52.58</v>
      </c>
      <c r="G343">
        <v>-50.99</v>
      </c>
      <c r="H343">
        <v>-45.29</v>
      </c>
      <c r="I343">
        <v>-40.98</v>
      </c>
      <c r="J343">
        <v>-40.82</v>
      </c>
      <c r="K343">
        <v>-35.97</v>
      </c>
      <c r="L343">
        <v>-43.43</v>
      </c>
      <c r="M343">
        <v>-42.6</v>
      </c>
    </row>
    <row r="344" spans="1:13" ht="12.75">
      <c r="A344" t="s">
        <v>8</v>
      </c>
      <c r="B344">
        <v>1.48</v>
      </c>
      <c r="C344">
        <v>-10.02</v>
      </c>
      <c r="D344">
        <v>-6.24</v>
      </c>
      <c r="E344">
        <v>-2.8</v>
      </c>
      <c r="F344">
        <v>-2.33</v>
      </c>
      <c r="G344">
        <v>-0.92</v>
      </c>
      <c r="H344">
        <v>-1.47</v>
      </c>
      <c r="I344">
        <v>1.74</v>
      </c>
      <c r="J344">
        <v>6.96</v>
      </c>
      <c r="K344">
        <v>12.34</v>
      </c>
      <c r="L344">
        <v>3.38</v>
      </c>
      <c r="M344">
        <v>4.14</v>
      </c>
    </row>
    <row r="345" spans="1:13" ht="12.75">
      <c r="A345" t="s">
        <v>9</v>
      </c>
      <c r="B345">
        <v>6.03</v>
      </c>
      <c r="C345">
        <v>-3.46</v>
      </c>
      <c r="D345">
        <v>-1.69</v>
      </c>
      <c r="E345">
        <v>-1.49</v>
      </c>
      <c r="F345">
        <v>-0.98</v>
      </c>
      <c r="G345">
        <v>0.37</v>
      </c>
      <c r="H345">
        <v>-0.24</v>
      </c>
      <c r="I345">
        <v>3.64</v>
      </c>
      <c r="J345">
        <v>10.07</v>
      </c>
      <c r="K345">
        <v>17.08</v>
      </c>
      <c r="L345">
        <v>5.08</v>
      </c>
      <c r="M345">
        <v>6.01</v>
      </c>
    </row>
    <row r="346" spans="1:13" ht="12.75">
      <c r="A346" t="s">
        <v>10</v>
      </c>
      <c r="B346">
        <v>58.43</v>
      </c>
      <c r="C346">
        <v>9.06</v>
      </c>
      <c r="D346">
        <v>19.19</v>
      </c>
      <c r="E346">
        <v>34.41</v>
      </c>
      <c r="F346">
        <v>36.88</v>
      </c>
      <c r="G346">
        <v>44.72</v>
      </c>
      <c r="H346">
        <v>41.64</v>
      </c>
      <c r="I346">
        <v>59.88</v>
      </c>
      <c r="J346">
        <v>83.24</v>
      </c>
      <c r="K346">
        <v>94.48</v>
      </c>
      <c r="L346">
        <v>68.54</v>
      </c>
      <c r="M346">
        <v>72.19</v>
      </c>
    </row>
    <row r="347" spans="1:13" ht="12.75">
      <c r="A347" t="s">
        <v>11</v>
      </c>
      <c r="B347">
        <v>122.79</v>
      </c>
      <c r="C347">
        <v>166.85</v>
      </c>
      <c r="D347">
        <v>166.88</v>
      </c>
      <c r="E347">
        <v>187.79</v>
      </c>
      <c r="F347">
        <v>208.74</v>
      </c>
      <c r="G347">
        <v>155.29</v>
      </c>
      <c r="H347">
        <v>137.27</v>
      </c>
      <c r="I347">
        <v>69.28</v>
      </c>
      <c r="J347">
        <v>26.92</v>
      </c>
      <c r="K347">
        <v>14.64</v>
      </c>
      <c r="L347">
        <v>62.48</v>
      </c>
      <c r="M347">
        <v>56.14</v>
      </c>
    </row>
    <row r="348" spans="1:13" ht="12.75">
      <c r="A348" t="s">
        <v>12</v>
      </c>
      <c r="B348">
        <v>0.89</v>
      </c>
      <c r="C348">
        <v>1.51</v>
      </c>
      <c r="D348">
        <v>2.23</v>
      </c>
      <c r="E348">
        <v>2.74</v>
      </c>
      <c r="F348">
        <v>3.75</v>
      </c>
      <c r="G348">
        <v>2.99</v>
      </c>
      <c r="H348">
        <v>2.27</v>
      </c>
      <c r="I348">
        <v>1.13</v>
      </c>
      <c r="J348">
        <v>0.49</v>
      </c>
      <c r="K348">
        <v>0.22</v>
      </c>
      <c r="L348">
        <v>1.18</v>
      </c>
      <c r="M348">
        <v>1.1</v>
      </c>
    </row>
    <row r="349" spans="1:13" ht="12.75">
      <c r="A349" t="s">
        <v>13</v>
      </c>
      <c r="B349">
        <v>2.87</v>
      </c>
      <c r="C349">
        <v>1.81</v>
      </c>
      <c r="D349">
        <v>3.08</v>
      </c>
      <c r="E349">
        <v>3.25</v>
      </c>
      <c r="F349">
        <v>3.37</v>
      </c>
      <c r="G349">
        <v>3.22</v>
      </c>
      <c r="H349">
        <v>2.42</v>
      </c>
      <c r="I349">
        <v>1.41</v>
      </c>
      <c r="J349">
        <v>0.68</v>
      </c>
      <c r="K349">
        <v>0.37</v>
      </c>
      <c r="L349">
        <v>2.14</v>
      </c>
      <c r="M349">
        <v>2.28</v>
      </c>
    </row>
    <row r="350" spans="1:13" ht="12.75">
      <c r="A350" t="s">
        <v>14</v>
      </c>
      <c r="B350">
        <v>0.95</v>
      </c>
      <c r="C350">
        <v>0.95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0.99</v>
      </c>
      <c r="L350">
        <v>0.99</v>
      </c>
      <c r="M350">
        <v>0.99</v>
      </c>
    </row>
    <row r="351" spans="1:13" ht="12.75">
      <c r="A351" t="s">
        <v>15</v>
      </c>
      <c r="B351">
        <v>4.4</v>
      </c>
      <c r="C351">
        <v>2.16</v>
      </c>
      <c r="D351">
        <v>3.09</v>
      </c>
      <c r="E351">
        <v>3.36</v>
      </c>
      <c r="F351">
        <v>3.4</v>
      </c>
      <c r="G351">
        <v>3.22</v>
      </c>
      <c r="H351">
        <v>2.43</v>
      </c>
      <c r="I351">
        <v>1.43</v>
      </c>
      <c r="J351">
        <v>0.74</v>
      </c>
      <c r="K351">
        <v>0.37</v>
      </c>
      <c r="L351">
        <v>2.4</v>
      </c>
      <c r="M351">
        <v>2.58</v>
      </c>
    </row>
    <row r="352" spans="1:13" ht="12.75">
      <c r="A352" t="s">
        <v>17</v>
      </c>
      <c r="B352">
        <v>0.92</v>
      </c>
      <c r="C352">
        <v>0.97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0.99</v>
      </c>
      <c r="M352">
        <v>0.99</v>
      </c>
    </row>
    <row r="353" spans="1:13" ht="12.75">
      <c r="A353" t="s">
        <v>18</v>
      </c>
      <c r="B353">
        <v>1.27</v>
      </c>
      <c r="C353">
        <v>1.18</v>
      </c>
      <c r="D353">
        <v>2.89</v>
      </c>
      <c r="E353">
        <v>3.26</v>
      </c>
      <c r="F353">
        <v>3.67</v>
      </c>
      <c r="G353">
        <v>3.35</v>
      </c>
      <c r="H353">
        <v>2.41</v>
      </c>
      <c r="I353">
        <v>1.34</v>
      </c>
      <c r="J353">
        <v>0.66</v>
      </c>
      <c r="K353">
        <v>0.3</v>
      </c>
      <c r="L353">
        <v>1.72</v>
      </c>
      <c r="M353">
        <v>1.67</v>
      </c>
    </row>
    <row r="354" spans="1:13" ht="12.75">
      <c r="A354" t="s">
        <v>19</v>
      </c>
      <c r="B354">
        <v>0.96</v>
      </c>
      <c r="C354">
        <v>0.86</v>
      </c>
      <c r="D354">
        <v>0.99</v>
      </c>
      <c r="E354">
        <v>0.99</v>
      </c>
      <c r="F354">
        <v>1</v>
      </c>
      <c r="G354">
        <v>1</v>
      </c>
      <c r="H354">
        <v>1</v>
      </c>
      <c r="I354">
        <v>0.99</v>
      </c>
      <c r="J354">
        <v>1</v>
      </c>
      <c r="K354">
        <v>0.99</v>
      </c>
      <c r="L354">
        <v>0.99</v>
      </c>
      <c r="M354">
        <v>0.99</v>
      </c>
    </row>
    <row r="355" spans="1:13" ht="12.75">
      <c r="A355" t="s">
        <v>20</v>
      </c>
      <c r="B355">
        <v>0.02</v>
      </c>
      <c r="C355">
        <v>0.12</v>
      </c>
      <c r="D355">
        <v>0.34</v>
      </c>
      <c r="E355">
        <v>0.09</v>
      </c>
      <c r="F355">
        <v>0.08</v>
      </c>
      <c r="G355">
        <v>0.12</v>
      </c>
      <c r="H355">
        <v>0.25</v>
      </c>
      <c r="I355">
        <v>0.32</v>
      </c>
      <c r="J355">
        <v>0.29</v>
      </c>
      <c r="K355">
        <v>0.16</v>
      </c>
      <c r="L355">
        <v>0.27</v>
      </c>
      <c r="M355">
        <v>0.23</v>
      </c>
    </row>
    <row r="356" spans="1:13" ht="12.75">
      <c r="A356" t="s">
        <v>21</v>
      </c>
      <c r="B356">
        <v>0.03</v>
      </c>
      <c r="C356">
        <v>0.27</v>
      </c>
      <c r="D356">
        <v>0.51</v>
      </c>
      <c r="E356">
        <v>0.19</v>
      </c>
      <c r="F356">
        <v>0.2</v>
      </c>
      <c r="G356">
        <v>0.3</v>
      </c>
      <c r="H356">
        <v>0.47</v>
      </c>
      <c r="I356">
        <v>0.68</v>
      </c>
      <c r="J356">
        <v>0.84</v>
      </c>
      <c r="K356">
        <v>0.45</v>
      </c>
      <c r="L356">
        <v>0.66</v>
      </c>
      <c r="M356">
        <v>0.61</v>
      </c>
    </row>
    <row r="357" spans="1:13" ht="12.75">
      <c r="A357" t="s">
        <v>22</v>
      </c>
      <c r="B357">
        <v>0.11</v>
      </c>
      <c r="C357">
        <v>0.23</v>
      </c>
      <c r="D357">
        <v>0.29</v>
      </c>
      <c r="E357">
        <v>0.23</v>
      </c>
      <c r="F357">
        <v>0.22</v>
      </c>
      <c r="G357">
        <v>0.24</v>
      </c>
      <c r="H357">
        <v>0.31</v>
      </c>
      <c r="I357">
        <v>0.37</v>
      </c>
      <c r="J357">
        <v>0.33</v>
      </c>
      <c r="K357">
        <v>0.23</v>
      </c>
      <c r="L357">
        <v>0.32</v>
      </c>
      <c r="M357">
        <v>0.3</v>
      </c>
    </row>
    <row r="359" ht="12.75">
      <c r="A359" t="s">
        <v>23</v>
      </c>
    </row>
    <row r="361" ht="12.75">
      <c r="A361" s="1" t="s">
        <v>56</v>
      </c>
    </row>
    <row r="362" ht="12.75">
      <c r="A362" t="s">
        <v>0</v>
      </c>
    </row>
    <row r="363" ht="12.75">
      <c r="A363" t="s">
        <v>1</v>
      </c>
    </row>
    <row r="364" spans="1:13" ht="12.75">
      <c r="A364" t="s">
        <v>2</v>
      </c>
      <c r="B364">
        <v>31.5</v>
      </c>
      <c r="C364">
        <v>63</v>
      </c>
      <c r="D364">
        <v>125</v>
      </c>
      <c r="E364">
        <v>250</v>
      </c>
      <c r="F364">
        <v>500</v>
      </c>
      <c r="G364">
        <v>1000</v>
      </c>
      <c r="H364">
        <v>2000</v>
      </c>
      <c r="I364">
        <v>4000</v>
      </c>
      <c r="J364">
        <v>8000</v>
      </c>
      <c r="K364">
        <v>16000</v>
      </c>
      <c r="L364" t="s">
        <v>3</v>
      </c>
      <c r="M364" t="s">
        <v>4</v>
      </c>
    </row>
    <row r="365" spans="1:13" ht="12.75">
      <c r="A365" t="s">
        <v>5</v>
      </c>
      <c r="B365">
        <v>10.41</v>
      </c>
      <c r="C365">
        <v>14.56</v>
      </c>
      <c r="D365">
        <v>10.29</v>
      </c>
      <c r="E365">
        <v>14.81</v>
      </c>
      <c r="F365">
        <v>15.21</v>
      </c>
      <c r="G365">
        <v>15.3</v>
      </c>
      <c r="H365">
        <v>22.69</v>
      </c>
      <c r="I365">
        <v>25.4</v>
      </c>
      <c r="J365">
        <v>23.19</v>
      </c>
      <c r="K365">
        <v>27.36</v>
      </c>
      <c r="L365">
        <v>30.35</v>
      </c>
      <c r="M365">
        <v>30.77</v>
      </c>
    </row>
    <row r="366" spans="1:13" ht="12.75">
      <c r="A366" t="s">
        <v>6</v>
      </c>
      <c r="B366">
        <v>-10.93</v>
      </c>
      <c r="C366">
        <v>-14.62</v>
      </c>
      <c r="D366">
        <v>-30.02</v>
      </c>
      <c r="E366">
        <v>-24.85</v>
      </c>
      <c r="F366">
        <v>-23.63</v>
      </c>
      <c r="G366">
        <v>-26.85</v>
      </c>
      <c r="H366">
        <v>-33.68</v>
      </c>
      <c r="I366">
        <v>-31.58</v>
      </c>
      <c r="J366">
        <v>-24.82</v>
      </c>
      <c r="K366">
        <v>-15.34</v>
      </c>
      <c r="L366">
        <v>-17.05</v>
      </c>
      <c r="M366">
        <v>-8.28</v>
      </c>
    </row>
    <row r="367" spans="1:13" ht="12.75">
      <c r="A367" t="s">
        <v>7</v>
      </c>
      <c r="B367">
        <v>-58.59</v>
      </c>
      <c r="C367">
        <v>-54.44</v>
      </c>
      <c r="D367">
        <v>-58.71</v>
      </c>
      <c r="E367">
        <v>-54.19</v>
      </c>
      <c r="F367">
        <v>-53.79</v>
      </c>
      <c r="G367">
        <v>-53.7</v>
      </c>
      <c r="H367">
        <v>-46.31</v>
      </c>
      <c r="I367">
        <v>-43.6</v>
      </c>
      <c r="J367">
        <v>-45.81</v>
      </c>
      <c r="K367">
        <v>-41.64</v>
      </c>
      <c r="L367">
        <v>-46.65</v>
      </c>
      <c r="M367">
        <v>-46.23</v>
      </c>
    </row>
    <row r="368" spans="1:13" ht="12.75">
      <c r="A368" t="s">
        <v>8</v>
      </c>
      <c r="B368">
        <v>-2.38</v>
      </c>
      <c r="C368">
        <v>-3.06</v>
      </c>
      <c r="D368">
        <v>-6.17</v>
      </c>
      <c r="E368">
        <v>-6.27</v>
      </c>
      <c r="F368">
        <v>-7.55</v>
      </c>
      <c r="G368">
        <v>-6.59</v>
      </c>
      <c r="H368">
        <v>-3.34</v>
      </c>
      <c r="I368">
        <v>-1.1</v>
      </c>
      <c r="J368">
        <v>3.7</v>
      </c>
      <c r="K368">
        <v>11.34</v>
      </c>
      <c r="L368">
        <v>-0.16</v>
      </c>
      <c r="M368">
        <v>0.54</v>
      </c>
    </row>
    <row r="369" spans="1:13" ht="12.75">
      <c r="A369" t="s">
        <v>9</v>
      </c>
      <c r="B369">
        <v>1.21</v>
      </c>
      <c r="C369">
        <v>-1.07</v>
      </c>
      <c r="D369">
        <v>-2.44</v>
      </c>
      <c r="E369">
        <v>-3.48</v>
      </c>
      <c r="F369">
        <v>-5.43</v>
      </c>
      <c r="G369">
        <v>-4.09</v>
      </c>
      <c r="H369">
        <v>-1.35</v>
      </c>
      <c r="I369">
        <v>1.78</v>
      </c>
      <c r="J369">
        <v>7.47</v>
      </c>
      <c r="K369">
        <v>16.17</v>
      </c>
      <c r="L369">
        <v>2.16</v>
      </c>
      <c r="M369">
        <v>2.74</v>
      </c>
    </row>
    <row r="370" spans="1:13" ht="12.75">
      <c r="A370" t="s">
        <v>10</v>
      </c>
      <c r="B370">
        <v>36.65</v>
      </c>
      <c r="C370">
        <v>33.08</v>
      </c>
      <c r="D370">
        <v>19.46</v>
      </c>
      <c r="E370">
        <v>19.1</v>
      </c>
      <c r="F370">
        <v>14.96</v>
      </c>
      <c r="G370">
        <v>17.99</v>
      </c>
      <c r="H370">
        <v>31.65</v>
      </c>
      <c r="I370">
        <v>43.71</v>
      </c>
      <c r="J370">
        <v>70.08</v>
      </c>
      <c r="K370">
        <v>93.15</v>
      </c>
      <c r="L370">
        <v>49.06</v>
      </c>
      <c r="M370">
        <v>53.1</v>
      </c>
    </row>
    <row r="371" spans="1:13" ht="12.75">
      <c r="A371" t="s">
        <v>11</v>
      </c>
      <c r="B371">
        <v>170.35</v>
      </c>
      <c r="C371">
        <v>152.85</v>
      </c>
      <c r="D371">
        <v>219.46</v>
      </c>
      <c r="E371">
        <v>226.69</v>
      </c>
      <c r="F371">
        <v>259.69</v>
      </c>
      <c r="G371">
        <v>239.82</v>
      </c>
      <c r="H371">
        <v>154.4</v>
      </c>
      <c r="I371">
        <v>91.82</v>
      </c>
      <c r="J371">
        <v>43.36</v>
      </c>
      <c r="K371">
        <v>14.6</v>
      </c>
      <c r="L371">
        <v>98.19</v>
      </c>
      <c r="M371">
        <v>94.23</v>
      </c>
    </row>
    <row r="372" spans="1:13" ht="12.75">
      <c r="A372" t="s">
        <v>12</v>
      </c>
      <c r="B372">
        <v>1.89</v>
      </c>
      <c r="C372">
        <v>1.55</v>
      </c>
      <c r="D372">
        <v>3.29</v>
      </c>
      <c r="E372">
        <v>3.34</v>
      </c>
      <c r="F372">
        <v>3.5</v>
      </c>
      <c r="G372">
        <v>3.25</v>
      </c>
      <c r="H372">
        <v>2.29</v>
      </c>
      <c r="I372">
        <v>1.35</v>
      </c>
      <c r="J372">
        <v>0.6</v>
      </c>
      <c r="K372">
        <v>0.42</v>
      </c>
      <c r="L372">
        <v>1.59</v>
      </c>
      <c r="M372">
        <v>1.6</v>
      </c>
    </row>
    <row r="373" spans="1:13" ht="12.75">
      <c r="A373" t="s">
        <v>13</v>
      </c>
      <c r="B373">
        <v>2.28</v>
      </c>
      <c r="C373">
        <v>2.09</v>
      </c>
      <c r="D373">
        <v>2.86</v>
      </c>
      <c r="E373">
        <v>3.36</v>
      </c>
      <c r="F373">
        <v>3.51</v>
      </c>
      <c r="G373">
        <v>3.1</v>
      </c>
      <c r="H373">
        <v>2.37</v>
      </c>
      <c r="I373">
        <v>1.41</v>
      </c>
      <c r="J373">
        <v>0.75</v>
      </c>
      <c r="K373">
        <v>0.36</v>
      </c>
      <c r="L373">
        <v>2.31</v>
      </c>
      <c r="M373">
        <v>2.57</v>
      </c>
    </row>
    <row r="374" spans="1:13" ht="12.75">
      <c r="A374" t="s">
        <v>14</v>
      </c>
      <c r="B374">
        <v>0.98</v>
      </c>
      <c r="C374">
        <v>0.94</v>
      </c>
      <c r="D374">
        <v>0.98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1</v>
      </c>
      <c r="K374">
        <v>1</v>
      </c>
      <c r="L374">
        <v>1</v>
      </c>
      <c r="M374">
        <v>1</v>
      </c>
    </row>
    <row r="375" spans="1:13" ht="12.75">
      <c r="A375" t="s">
        <v>15</v>
      </c>
      <c r="B375">
        <v>2.07</v>
      </c>
      <c r="C375">
        <v>2.31</v>
      </c>
      <c r="D375">
        <v>2.9</v>
      </c>
      <c r="E375">
        <v>3.45</v>
      </c>
      <c r="F375">
        <v>3.4</v>
      </c>
      <c r="G375">
        <v>3.13</v>
      </c>
      <c r="H375">
        <v>2.35</v>
      </c>
      <c r="I375">
        <v>1.45</v>
      </c>
      <c r="J375">
        <v>0.78</v>
      </c>
      <c r="K375">
        <v>0.37</v>
      </c>
      <c r="L375">
        <v>2.49</v>
      </c>
      <c r="M375">
        <v>2.74</v>
      </c>
    </row>
    <row r="376" spans="1:13" ht="12.75">
      <c r="A376" t="s">
        <v>17</v>
      </c>
      <c r="B376">
        <v>0.97</v>
      </c>
      <c r="C376">
        <v>0.96</v>
      </c>
      <c r="D376">
        <v>0.99</v>
      </c>
      <c r="E376">
        <v>1</v>
      </c>
      <c r="F376">
        <v>1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1</v>
      </c>
      <c r="M376">
        <v>1</v>
      </c>
    </row>
    <row r="377" spans="1:13" ht="12.75">
      <c r="A377" t="s">
        <v>18</v>
      </c>
      <c r="B377">
        <v>1.95</v>
      </c>
      <c r="C377">
        <v>3.22</v>
      </c>
      <c r="D377">
        <v>3.69</v>
      </c>
      <c r="E377">
        <v>3.7</v>
      </c>
      <c r="F377">
        <v>3.63</v>
      </c>
      <c r="G377">
        <v>3.3</v>
      </c>
      <c r="H377">
        <v>2.42</v>
      </c>
      <c r="I377">
        <v>1.34</v>
      </c>
      <c r="J377">
        <v>0.7</v>
      </c>
      <c r="K377">
        <v>0.34</v>
      </c>
      <c r="L377">
        <v>2</v>
      </c>
      <c r="M377">
        <v>2.17</v>
      </c>
    </row>
    <row r="378" spans="1:13" ht="12.75">
      <c r="A378" t="s">
        <v>19</v>
      </c>
      <c r="B378">
        <v>0.97</v>
      </c>
      <c r="C378">
        <v>0.94</v>
      </c>
      <c r="D378">
        <v>0.96</v>
      </c>
      <c r="E378">
        <v>1</v>
      </c>
      <c r="F378">
        <v>1</v>
      </c>
      <c r="G378">
        <v>1</v>
      </c>
      <c r="H378">
        <v>1</v>
      </c>
      <c r="I378">
        <v>1</v>
      </c>
      <c r="J378">
        <v>0.99</v>
      </c>
      <c r="K378">
        <v>0.98</v>
      </c>
      <c r="L378">
        <v>1</v>
      </c>
      <c r="M378">
        <v>0.99</v>
      </c>
    </row>
    <row r="379" spans="1:13" ht="12.75">
      <c r="A379" t="s">
        <v>20</v>
      </c>
      <c r="B379">
        <v>0.17</v>
      </c>
      <c r="C379">
        <v>0.07</v>
      </c>
      <c r="D379">
        <v>0.12</v>
      </c>
      <c r="E379">
        <v>0.1</v>
      </c>
      <c r="F379">
        <v>0.1</v>
      </c>
      <c r="G379">
        <v>0.13</v>
      </c>
      <c r="H379">
        <v>0.17</v>
      </c>
      <c r="I379">
        <v>0.31</v>
      </c>
      <c r="J379">
        <v>0.48</v>
      </c>
      <c r="K379">
        <v>0.14</v>
      </c>
      <c r="L379">
        <v>0.29</v>
      </c>
      <c r="M379">
        <v>0.27</v>
      </c>
    </row>
    <row r="380" spans="1:13" ht="12.75">
      <c r="A380" t="s">
        <v>21</v>
      </c>
      <c r="B380">
        <v>0.18</v>
      </c>
      <c r="C380">
        <v>0.1</v>
      </c>
      <c r="D380">
        <v>0.18</v>
      </c>
      <c r="E380">
        <v>0.16</v>
      </c>
      <c r="F380">
        <v>0.17</v>
      </c>
      <c r="G380">
        <v>0.2</v>
      </c>
      <c r="H380">
        <v>0.23</v>
      </c>
      <c r="I380">
        <v>0.53</v>
      </c>
      <c r="J380">
        <v>0.65</v>
      </c>
      <c r="K380">
        <v>0.34</v>
      </c>
      <c r="L380">
        <v>0.47</v>
      </c>
      <c r="M380">
        <v>0.43</v>
      </c>
    </row>
    <row r="381" spans="1:13" ht="12.75">
      <c r="A381" t="s">
        <v>22</v>
      </c>
      <c r="B381">
        <v>0.28</v>
      </c>
      <c r="C381">
        <v>0.18</v>
      </c>
      <c r="D381">
        <v>0.16</v>
      </c>
      <c r="E381">
        <v>0.22</v>
      </c>
      <c r="F381">
        <v>0.18</v>
      </c>
      <c r="G381">
        <v>0.2</v>
      </c>
      <c r="H381">
        <v>0.2</v>
      </c>
      <c r="I381">
        <v>0.32</v>
      </c>
      <c r="J381">
        <v>0.32</v>
      </c>
      <c r="K381">
        <v>0.19</v>
      </c>
      <c r="L381">
        <v>0.27</v>
      </c>
      <c r="M381">
        <v>0.25</v>
      </c>
    </row>
    <row r="383" ht="12.75">
      <c r="A383" t="s">
        <v>23</v>
      </c>
    </row>
    <row r="385" ht="12.75">
      <c r="A385" s="1" t="s">
        <v>57</v>
      </c>
    </row>
    <row r="386" ht="12.75">
      <c r="A386" t="s">
        <v>0</v>
      </c>
    </row>
    <row r="387" ht="12.75">
      <c r="A387" t="s">
        <v>1</v>
      </c>
    </row>
    <row r="388" spans="1:13" ht="12.75">
      <c r="A388" t="s">
        <v>2</v>
      </c>
      <c r="B388">
        <v>31.5</v>
      </c>
      <c r="C388">
        <v>63</v>
      </c>
      <c r="D388">
        <v>125</v>
      </c>
      <c r="E388">
        <v>250</v>
      </c>
      <c r="F388">
        <v>500</v>
      </c>
      <c r="G388">
        <v>1000</v>
      </c>
      <c r="H388">
        <v>2000</v>
      </c>
      <c r="I388">
        <v>4000</v>
      </c>
      <c r="J388">
        <v>8000</v>
      </c>
      <c r="K388">
        <v>16000</v>
      </c>
      <c r="L388" t="s">
        <v>3</v>
      </c>
      <c r="M388" t="s">
        <v>4</v>
      </c>
    </row>
    <row r="389" spans="1:13" ht="12.75">
      <c r="A389" t="s">
        <v>5</v>
      </c>
      <c r="B389">
        <v>6.17</v>
      </c>
      <c r="C389">
        <v>16.38</v>
      </c>
      <c r="D389">
        <v>10.51</v>
      </c>
      <c r="E389">
        <v>13.39</v>
      </c>
      <c r="F389">
        <v>14.39</v>
      </c>
      <c r="G389">
        <v>14.83</v>
      </c>
      <c r="H389">
        <v>20.87</v>
      </c>
      <c r="I389">
        <v>23.32</v>
      </c>
      <c r="J389">
        <v>20.27</v>
      </c>
      <c r="K389">
        <v>20.24</v>
      </c>
      <c r="L389">
        <v>27.98</v>
      </c>
      <c r="M389">
        <v>28.28</v>
      </c>
    </row>
    <row r="390" spans="1:13" ht="12.75">
      <c r="A390" t="s">
        <v>6</v>
      </c>
      <c r="B390">
        <v>-16.18</v>
      </c>
      <c r="C390">
        <v>-17.2</v>
      </c>
      <c r="D390">
        <v>-28.35</v>
      </c>
      <c r="E390">
        <v>-26.27</v>
      </c>
      <c r="F390">
        <v>-24.55</v>
      </c>
      <c r="G390">
        <v>-26.28</v>
      </c>
      <c r="H390">
        <v>-32.73</v>
      </c>
      <c r="I390">
        <v>-31.52</v>
      </c>
      <c r="J390">
        <v>-24.99</v>
      </c>
      <c r="K390">
        <v>-2.26</v>
      </c>
      <c r="L390">
        <v>-7.55</v>
      </c>
      <c r="M390">
        <v>-2.99</v>
      </c>
    </row>
    <row r="391" spans="1:13" ht="12.75">
      <c r="A391" t="s">
        <v>7</v>
      </c>
      <c r="B391">
        <v>-62.83</v>
      </c>
      <c r="C391">
        <v>-52.62</v>
      </c>
      <c r="D391">
        <v>-58.49</v>
      </c>
      <c r="E391">
        <v>-55.61</v>
      </c>
      <c r="F391">
        <v>-54.61</v>
      </c>
      <c r="G391">
        <v>-54.17</v>
      </c>
      <c r="H391">
        <v>-48.13</v>
      </c>
      <c r="I391">
        <v>-45.68</v>
      </c>
      <c r="J391">
        <v>-48.73</v>
      </c>
      <c r="K391">
        <v>-48.76</v>
      </c>
      <c r="L391">
        <v>-49.02</v>
      </c>
      <c r="M391">
        <v>-48.72</v>
      </c>
    </row>
    <row r="392" spans="1:13" ht="12.75">
      <c r="A392" t="s">
        <v>8</v>
      </c>
      <c r="B392">
        <v>0.83</v>
      </c>
      <c r="C392">
        <v>0.21</v>
      </c>
      <c r="D392">
        <v>-8.91</v>
      </c>
      <c r="E392">
        <v>-7.48</v>
      </c>
      <c r="F392">
        <v>-7.82</v>
      </c>
      <c r="G392">
        <v>-7.11</v>
      </c>
      <c r="H392">
        <v>-5.13</v>
      </c>
      <c r="I392">
        <v>-0.77</v>
      </c>
      <c r="J392">
        <v>3.11</v>
      </c>
      <c r="K392">
        <v>7</v>
      </c>
      <c r="L392">
        <v>-1.48</v>
      </c>
      <c r="M392">
        <v>-1.27</v>
      </c>
    </row>
    <row r="393" spans="1:13" ht="12.75">
      <c r="A393" t="s">
        <v>9</v>
      </c>
      <c r="B393">
        <v>2.18</v>
      </c>
      <c r="C393">
        <v>3.49</v>
      </c>
      <c r="D393">
        <v>-4.65</v>
      </c>
      <c r="E393">
        <v>-6.01</v>
      </c>
      <c r="F393">
        <v>-4.97</v>
      </c>
      <c r="G393">
        <v>-4.25</v>
      </c>
      <c r="H393">
        <v>-2.92</v>
      </c>
      <c r="I393">
        <v>2.08</v>
      </c>
      <c r="J393">
        <v>7.71</v>
      </c>
      <c r="K393">
        <v>12.74</v>
      </c>
      <c r="L393">
        <v>1.01</v>
      </c>
      <c r="M393">
        <v>1.23</v>
      </c>
    </row>
    <row r="394" spans="1:13" ht="12.75">
      <c r="A394" t="s">
        <v>10</v>
      </c>
      <c r="B394">
        <v>54.74</v>
      </c>
      <c r="C394">
        <v>51.21</v>
      </c>
      <c r="D394">
        <v>11.39</v>
      </c>
      <c r="E394">
        <v>15.17</v>
      </c>
      <c r="F394">
        <v>14.17</v>
      </c>
      <c r="G394">
        <v>16.28</v>
      </c>
      <c r="H394">
        <v>23.48</v>
      </c>
      <c r="I394">
        <v>45.56</v>
      </c>
      <c r="J394">
        <v>67.19</v>
      </c>
      <c r="K394">
        <v>83.37</v>
      </c>
      <c r="L394">
        <v>41.55</v>
      </c>
      <c r="M394">
        <v>42.73</v>
      </c>
    </row>
    <row r="395" spans="1:13" ht="12.75">
      <c r="A395" t="s">
        <v>11</v>
      </c>
      <c r="B395">
        <v>186.17</v>
      </c>
      <c r="C395">
        <v>112</v>
      </c>
      <c r="D395">
        <v>223.4</v>
      </c>
      <c r="E395">
        <v>251.16</v>
      </c>
      <c r="F395">
        <v>273.5</v>
      </c>
      <c r="G395">
        <v>233.08</v>
      </c>
      <c r="H395">
        <v>176.74</v>
      </c>
      <c r="I395">
        <v>92.12</v>
      </c>
      <c r="J395">
        <v>47.31</v>
      </c>
      <c r="K395">
        <v>22.99</v>
      </c>
      <c r="L395">
        <v>117.87</v>
      </c>
      <c r="M395">
        <v>119.99</v>
      </c>
    </row>
    <row r="396" spans="1:13" ht="12.75">
      <c r="A396" t="s">
        <v>12</v>
      </c>
      <c r="B396">
        <v>3.93</v>
      </c>
      <c r="C396">
        <v>0.88</v>
      </c>
      <c r="D396">
        <v>2.9</v>
      </c>
      <c r="E396">
        <v>3.53</v>
      </c>
      <c r="F396">
        <v>3.51</v>
      </c>
      <c r="G396">
        <v>3.09</v>
      </c>
      <c r="H396">
        <v>2.35</v>
      </c>
      <c r="I396">
        <v>1.25</v>
      </c>
      <c r="J396">
        <v>0.55</v>
      </c>
      <c r="K396">
        <v>0.38</v>
      </c>
      <c r="L396">
        <v>1.74</v>
      </c>
      <c r="M396">
        <v>1.82</v>
      </c>
    </row>
    <row r="397" spans="1:13" ht="12.75">
      <c r="A397" t="s">
        <v>13</v>
      </c>
      <c r="B397">
        <v>1.63</v>
      </c>
      <c r="C397">
        <v>2.09</v>
      </c>
      <c r="D397">
        <v>2.72</v>
      </c>
      <c r="E397">
        <v>3.38</v>
      </c>
      <c r="F397">
        <v>3.41</v>
      </c>
      <c r="G397">
        <v>3.19</v>
      </c>
      <c r="H397">
        <v>2.37</v>
      </c>
      <c r="I397">
        <v>1.47</v>
      </c>
      <c r="J397">
        <v>0.78</v>
      </c>
      <c r="K397">
        <v>0.3</v>
      </c>
      <c r="L397">
        <v>2.4</v>
      </c>
      <c r="M397">
        <v>2.6</v>
      </c>
    </row>
    <row r="398" spans="1:13" ht="12.75">
      <c r="A398" t="s">
        <v>14</v>
      </c>
      <c r="B398">
        <v>0.94</v>
      </c>
      <c r="C398">
        <v>0.98</v>
      </c>
      <c r="D398">
        <v>1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1</v>
      </c>
      <c r="K398">
        <v>0.99</v>
      </c>
      <c r="L398">
        <v>1</v>
      </c>
      <c r="M398">
        <v>1</v>
      </c>
    </row>
    <row r="399" spans="1:13" ht="12.75">
      <c r="A399" t="s">
        <v>15</v>
      </c>
      <c r="B399">
        <v>1.84</v>
      </c>
      <c r="C399">
        <v>2</v>
      </c>
      <c r="D399">
        <v>2.86</v>
      </c>
      <c r="E399">
        <v>3.36</v>
      </c>
      <c r="F399">
        <v>3.32</v>
      </c>
      <c r="G399">
        <v>3.17</v>
      </c>
      <c r="H399">
        <v>2.38</v>
      </c>
      <c r="I399">
        <v>1.52</v>
      </c>
      <c r="J399">
        <v>0.82</v>
      </c>
      <c r="K399">
        <v>0.27</v>
      </c>
      <c r="L399">
        <v>2.51</v>
      </c>
      <c r="M399">
        <v>2.65</v>
      </c>
    </row>
    <row r="400" spans="1:13" ht="12.75">
      <c r="A400" t="s">
        <v>17</v>
      </c>
      <c r="B400">
        <v>0.96</v>
      </c>
      <c r="C400">
        <v>0.99</v>
      </c>
      <c r="D400">
        <v>1</v>
      </c>
      <c r="E400">
        <v>1</v>
      </c>
      <c r="F400">
        <v>1</v>
      </c>
      <c r="G400">
        <v>1</v>
      </c>
      <c r="H400">
        <v>1</v>
      </c>
      <c r="I400">
        <v>1</v>
      </c>
      <c r="J400">
        <v>1</v>
      </c>
      <c r="K400">
        <v>0.97</v>
      </c>
      <c r="L400">
        <v>1</v>
      </c>
      <c r="M400">
        <v>1</v>
      </c>
    </row>
    <row r="401" spans="1:13" ht="12.75">
      <c r="A401" t="s">
        <v>18</v>
      </c>
      <c r="B401" t="s">
        <v>16</v>
      </c>
      <c r="C401">
        <v>2</v>
      </c>
      <c r="D401">
        <v>2.77</v>
      </c>
      <c r="E401">
        <v>3.34</v>
      </c>
      <c r="F401">
        <v>3.55</v>
      </c>
      <c r="G401">
        <v>3</v>
      </c>
      <c r="H401">
        <v>2.56</v>
      </c>
      <c r="I401">
        <v>1.44</v>
      </c>
      <c r="J401">
        <v>0.73</v>
      </c>
      <c r="K401">
        <v>0.33</v>
      </c>
      <c r="L401">
        <v>2.19</v>
      </c>
      <c r="M401">
        <v>2.43</v>
      </c>
    </row>
    <row r="402" spans="1:13" ht="12.75">
      <c r="A402" t="s">
        <v>19</v>
      </c>
      <c r="B402" t="s">
        <v>16</v>
      </c>
      <c r="C402">
        <v>0.89</v>
      </c>
      <c r="D402">
        <v>0.99</v>
      </c>
      <c r="E402">
        <v>0.98</v>
      </c>
      <c r="F402">
        <v>1</v>
      </c>
      <c r="G402">
        <v>1</v>
      </c>
      <c r="H402">
        <v>1</v>
      </c>
      <c r="I402">
        <v>1</v>
      </c>
      <c r="J402">
        <v>0.99</v>
      </c>
      <c r="K402">
        <v>1</v>
      </c>
      <c r="L402">
        <v>1</v>
      </c>
      <c r="M402">
        <v>1</v>
      </c>
    </row>
    <row r="403" spans="1:13" ht="12.75">
      <c r="A403" t="s">
        <v>20</v>
      </c>
      <c r="B403">
        <v>0.06</v>
      </c>
      <c r="C403">
        <v>0.08</v>
      </c>
      <c r="D403">
        <v>0.42</v>
      </c>
      <c r="E403">
        <v>0.23</v>
      </c>
      <c r="F403">
        <v>0.16</v>
      </c>
      <c r="G403">
        <v>0.2</v>
      </c>
      <c r="H403">
        <v>0.27</v>
      </c>
      <c r="I403">
        <v>0.47</v>
      </c>
      <c r="J403">
        <v>0.64</v>
      </c>
      <c r="K403">
        <v>0.41</v>
      </c>
      <c r="L403">
        <v>0.47</v>
      </c>
      <c r="M403">
        <v>0.43</v>
      </c>
    </row>
    <row r="404" spans="1:13" ht="12.75">
      <c r="A404" t="s">
        <v>21</v>
      </c>
      <c r="B404">
        <v>0.08</v>
      </c>
      <c r="C404">
        <v>0.09</v>
      </c>
      <c r="D404">
        <v>0.51</v>
      </c>
      <c r="E404">
        <v>0.26</v>
      </c>
      <c r="F404">
        <v>0.22</v>
      </c>
      <c r="G404">
        <v>0.24</v>
      </c>
      <c r="H404">
        <v>0.37</v>
      </c>
      <c r="I404">
        <v>0.61</v>
      </c>
      <c r="J404">
        <v>0.85</v>
      </c>
      <c r="K404">
        <v>0.68</v>
      </c>
      <c r="L404">
        <v>0.62</v>
      </c>
      <c r="M404">
        <v>0.58</v>
      </c>
    </row>
    <row r="405" spans="1:13" ht="12.75">
      <c r="A405" t="s">
        <v>22</v>
      </c>
      <c r="B405">
        <v>0.14</v>
      </c>
      <c r="C405">
        <v>0.16</v>
      </c>
      <c r="D405">
        <v>0.3</v>
      </c>
      <c r="E405">
        <v>0.18</v>
      </c>
      <c r="F405">
        <v>0.23</v>
      </c>
      <c r="G405">
        <v>0.22</v>
      </c>
      <c r="H405">
        <v>0.25</v>
      </c>
      <c r="I405">
        <v>0.35</v>
      </c>
      <c r="J405">
        <v>0.39</v>
      </c>
      <c r="K405">
        <v>0.34</v>
      </c>
      <c r="L405">
        <v>0.35</v>
      </c>
      <c r="M405">
        <v>0.33</v>
      </c>
    </row>
    <row r="407" ht="12.75">
      <c r="A407" t="s">
        <v>23</v>
      </c>
    </row>
    <row r="409" ht="12.75">
      <c r="A409" s="1" t="s">
        <v>60</v>
      </c>
    </row>
    <row r="410" ht="12.75">
      <c r="A410" t="s">
        <v>0</v>
      </c>
    </row>
    <row r="411" ht="12.75">
      <c r="A411" t="s">
        <v>1</v>
      </c>
    </row>
    <row r="412" spans="1:13" ht="12.75">
      <c r="A412" t="s">
        <v>2</v>
      </c>
      <c r="B412">
        <v>31.5</v>
      </c>
      <c r="C412">
        <v>63</v>
      </c>
      <c r="D412">
        <v>125</v>
      </c>
      <c r="E412">
        <v>250</v>
      </c>
      <c r="F412">
        <v>500</v>
      </c>
      <c r="G412">
        <v>1000</v>
      </c>
      <c r="H412">
        <v>2000</v>
      </c>
      <c r="I412">
        <v>4000</v>
      </c>
      <c r="J412">
        <v>8000</v>
      </c>
      <c r="K412">
        <v>16000</v>
      </c>
      <c r="L412" t="s">
        <v>3</v>
      </c>
      <c r="M412" t="s">
        <v>4</v>
      </c>
    </row>
    <row r="413" spans="1:13" ht="12.75">
      <c r="A413" t="s">
        <v>5</v>
      </c>
      <c r="B413">
        <v>7.18</v>
      </c>
      <c r="C413">
        <v>15.39</v>
      </c>
      <c r="D413">
        <v>13.76</v>
      </c>
      <c r="E413">
        <v>18.32</v>
      </c>
      <c r="F413">
        <v>18.21</v>
      </c>
      <c r="G413">
        <v>20.14</v>
      </c>
      <c r="H413">
        <v>28.25</v>
      </c>
      <c r="I413">
        <v>33.72</v>
      </c>
      <c r="J413">
        <v>32.65</v>
      </c>
      <c r="K413">
        <v>41.65</v>
      </c>
      <c r="L413">
        <v>39.62</v>
      </c>
      <c r="M413">
        <v>41.13</v>
      </c>
    </row>
    <row r="414" spans="1:13" ht="12.75">
      <c r="A414" t="s">
        <v>6</v>
      </c>
      <c r="B414">
        <v>-15.65</v>
      </c>
      <c r="C414">
        <v>-17.59</v>
      </c>
      <c r="D414">
        <v>-29.13</v>
      </c>
      <c r="E414">
        <v>-21.16</v>
      </c>
      <c r="F414">
        <v>-20.83</v>
      </c>
      <c r="G414">
        <v>-22.78</v>
      </c>
      <c r="H414">
        <v>-28.23</v>
      </c>
      <c r="I414">
        <v>-28.5</v>
      </c>
      <c r="J414">
        <v>-24.46</v>
      </c>
      <c r="K414">
        <v>-14.98</v>
      </c>
      <c r="L414">
        <v>-15.36</v>
      </c>
      <c r="M414">
        <v>-9.79</v>
      </c>
    </row>
    <row r="415" spans="1:13" ht="12.75">
      <c r="A415" t="s">
        <v>7</v>
      </c>
      <c r="B415">
        <v>-61.82</v>
      </c>
      <c r="C415">
        <v>-53.61</v>
      </c>
      <c r="D415">
        <v>-55.24</v>
      </c>
      <c r="E415">
        <v>-50.68</v>
      </c>
      <c r="F415">
        <v>-50.79</v>
      </c>
      <c r="G415">
        <v>-48.86</v>
      </c>
      <c r="H415">
        <v>-40.75</v>
      </c>
      <c r="I415">
        <v>-35.28</v>
      </c>
      <c r="J415">
        <v>-36.35</v>
      </c>
      <c r="K415">
        <v>-27.35</v>
      </c>
      <c r="L415">
        <v>-37.38</v>
      </c>
      <c r="M415">
        <v>-35.87</v>
      </c>
    </row>
    <row r="416" spans="1:13" ht="12.75">
      <c r="A416" t="s">
        <v>8</v>
      </c>
      <c r="B416">
        <v>-0.82</v>
      </c>
      <c r="C416">
        <v>0.83</v>
      </c>
      <c r="D416">
        <v>-2.18</v>
      </c>
      <c r="E416">
        <v>-2.83</v>
      </c>
      <c r="F416">
        <v>-6.48</v>
      </c>
      <c r="G416">
        <v>-2.72</v>
      </c>
      <c r="H416">
        <v>1.2</v>
      </c>
      <c r="I416">
        <v>5.96</v>
      </c>
      <c r="J416">
        <v>9.73</v>
      </c>
      <c r="K416">
        <v>19.27</v>
      </c>
      <c r="L416">
        <v>7.63</v>
      </c>
      <c r="M416">
        <v>9.52</v>
      </c>
    </row>
    <row r="417" spans="1:13" ht="12.75">
      <c r="A417" t="s">
        <v>9</v>
      </c>
      <c r="B417">
        <v>2.26</v>
      </c>
      <c r="C417">
        <v>1.83</v>
      </c>
      <c r="D417">
        <v>1.43</v>
      </c>
      <c r="E417">
        <v>-1.45</v>
      </c>
      <c r="F417">
        <v>-5.29</v>
      </c>
      <c r="G417">
        <v>-1.21</v>
      </c>
      <c r="H417">
        <v>2.16</v>
      </c>
      <c r="I417">
        <v>7.65</v>
      </c>
      <c r="J417">
        <v>12.6</v>
      </c>
      <c r="K417">
        <v>23.79</v>
      </c>
      <c r="L417">
        <v>9.07</v>
      </c>
      <c r="M417">
        <v>10.95</v>
      </c>
    </row>
    <row r="418" spans="1:13" ht="12.75">
      <c r="A418" t="s">
        <v>10</v>
      </c>
      <c r="B418">
        <v>45.27</v>
      </c>
      <c r="C418">
        <v>54.77</v>
      </c>
      <c r="D418">
        <v>37.73</v>
      </c>
      <c r="E418">
        <v>34.24</v>
      </c>
      <c r="F418">
        <v>18.38</v>
      </c>
      <c r="G418">
        <v>34.86</v>
      </c>
      <c r="H418">
        <v>56.87</v>
      </c>
      <c r="I418">
        <v>79.77</v>
      </c>
      <c r="J418">
        <v>90.39</v>
      </c>
      <c r="K418">
        <v>98.83</v>
      </c>
      <c r="L418">
        <v>85.29</v>
      </c>
      <c r="M418">
        <v>89.96</v>
      </c>
    </row>
    <row r="419" spans="1:13" ht="12.75">
      <c r="A419" t="s">
        <v>11</v>
      </c>
      <c r="B419">
        <v>216.63</v>
      </c>
      <c r="C419">
        <v>141.56</v>
      </c>
      <c r="D419">
        <v>165.41</v>
      </c>
      <c r="E419">
        <v>192.44</v>
      </c>
      <c r="F419">
        <v>261.74</v>
      </c>
      <c r="G419">
        <v>180.93</v>
      </c>
      <c r="H419">
        <v>101.06</v>
      </c>
      <c r="I419">
        <v>33.86</v>
      </c>
      <c r="J419">
        <v>17.17</v>
      </c>
      <c r="K419">
        <v>4.38</v>
      </c>
      <c r="L419">
        <v>29.76</v>
      </c>
      <c r="M419">
        <v>21.92</v>
      </c>
    </row>
    <row r="420" spans="1:13" ht="12.75">
      <c r="A420" t="s">
        <v>12</v>
      </c>
      <c r="B420">
        <v>4.02</v>
      </c>
      <c r="C420">
        <v>2.74</v>
      </c>
      <c r="D420">
        <v>2.87</v>
      </c>
      <c r="E420">
        <v>3.33</v>
      </c>
      <c r="F420">
        <v>3.59</v>
      </c>
      <c r="G420">
        <v>3</v>
      </c>
      <c r="H420">
        <v>2.24</v>
      </c>
      <c r="I420">
        <v>1.1</v>
      </c>
      <c r="J420">
        <v>0.39</v>
      </c>
      <c r="K420" t="s">
        <v>16</v>
      </c>
      <c r="L420">
        <v>0.97</v>
      </c>
      <c r="M420">
        <v>0.57</v>
      </c>
    </row>
    <row r="421" spans="1:13" ht="12.75">
      <c r="A421" t="s">
        <v>13</v>
      </c>
      <c r="B421">
        <v>2.63</v>
      </c>
      <c r="C421">
        <v>2.28</v>
      </c>
      <c r="D421">
        <v>2.9</v>
      </c>
      <c r="E421">
        <v>3.39</v>
      </c>
      <c r="F421">
        <v>3.27</v>
      </c>
      <c r="G421">
        <v>3.13</v>
      </c>
      <c r="H421">
        <v>2.29</v>
      </c>
      <c r="I421">
        <v>1.35</v>
      </c>
      <c r="J421">
        <v>0.66</v>
      </c>
      <c r="K421">
        <v>0.3</v>
      </c>
      <c r="L421">
        <v>1.92</v>
      </c>
      <c r="M421">
        <v>2.02</v>
      </c>
    </row>
    <row r="422" spans="1:13" ht="12.75">
      <c r="A422" t="s">
        <v>14</v>
      </c>
      <c r="B422">
        <v>0.98</v>
      </c>
      <c r="C422">
        <v>0.98</v>
      </c>
      <c r="D422">
        <v>0.99</v>
      </c>
      <c r="E422">
        <v>1</v>
      </c>
      <c r="F422">
        <v>1</v>
      </c>
      <c r="G422">
        <v>1</v>
      </c>
      <c r="H422">
        <v>1</v>
      </c>
      <c r="I422">
        <v>1</v>
      </c>
      <c r="J422">
        <v>0.99</v>
      </c>
      <c r="K422">
        <v>0.97</v>
      </c>
      <c r="L422">
        <v>0.99</v>
      </c>
      <c r="M422">
        <v>0.97</v>
      </c>
    </row>
    <row r="423" spans="1:13" ht="12.75">
      <c r="A423" t="s">
        <v>15</v>
      </c>
      <c r="B423">
        <v>2.68</v>
      </c>
      <c r="C423">
        <v>2.12</v>
      </c>
      <c r="D423">
        <v>2.97</v>
      </c>
      <c r="E423">
        <v>3.28</v>
      </c>
      <c r="F423">
        <v>3.4</v>
      </c>
      <c r="G423">
        <v>3.15</v>
      </c>
      <c r="H423">
        <v>2.42</v>
      </c>
      <c r="I423">
        <v>1.42</v>
      </c>
      <c r="J423">
        <v>0.73</v>
      </c>
      <c r="K423">
        <v>0.34</v>
      </c>
      <c r="L423">
        <v>2.21</v>
      </c>
      <c r="M423">
        <v>2.38</v>
      </c>
    </row>
    <row r="424" spans="1:13" ht="12.75">
      <c r="A424" t="s">
        <v>17</v>
      </c>
      <c r="B424">
        <v>0.99</v>
      </c>
      <c r="C424">
        <v>0.99</v>
      </c>
      <c r="D424">
        <v>1</v>
      </c>
      <c r="E424">
        <v>1</v>
      </c>
      <c r="F424">
        <v>1</v>
      </c>
      <c r="G424">
        <v>1</v>
      </c>
      <c r="H424">
        <v>1</v>
      </c>
      <c r="I424">
        <v>1</v>
      </c>
      <c r="J424">
        <v>0.99</v>
      </c>
      <c r="K424">
        <v>0.99</v>
      </c>
      <c r="L424">
        <v>0.99</v>
      </c>
      <c r="M424">
        <v>0.99</v>
      </c>
    </row>
    <row r="425" spans="1:13" ht="12.75">
      <c r="A425" t="s">
        <v>18</v>
      </c>
      <c r="B425">
        <v>2.23</v>
      </c>
      <c r="C425">
        <v>2.87</v>
      </c>
      <c r="D425">
        <v>3.1</v>
      </c>
      <c r="E425">
        <v>3.12</v>
      </c>
      <c r="F425">
        <v>3.4</v>
      </c>
      <c r="G425">
        <v>3.24</v>
      </c>
      <c r="H425">
        <v>2.3</v>
      </c>
      <c r="I425">
        <v>1.2</v>
      </c>
      <c r="J425">
        <v>0.57</v>
      </c>
      <c r="K425">
        <v>0.29</v>
      </c>
      <c r="L425">
        <v>1.38</v>
      </c>
      <c r="M425">
        <v>1.22</v>
      </c>
    </row>
    <row r="426" spans="1:13" ht="12.75">
      <c r="A426" t="s">
        <v>19</v>
      </c>
      <c r="B426">
        <v>0.93</v>
      </c>
      <c r="C426">
        <v>0.98</v>
      </c>
      <c r="D426">
        <v>1</v>
      </c>
      <c r="E426">
        <v>0.99</v>
      </c>
      <c r="F426">
        <v>1</v>
      </c>
      <c r="G426">
        <v>1</v>
      </c>
      <c r="H426">
        <v>1</v>
      </c>
      <c r="I426">
        <v>1</v>
      </c>
      <c r="J426">
        <v>0.97</v>
      </c>
      <c r="K426">
        <v>0.91</v>
      </c>
      <c r="L426">
        <v>0.98</v>
      </c>
      <c r="M426">
        <v>0.96</v>
      </c>
    </row>
    <row r="427" spans="1:13" ht="12.75">
      <c r="A427" t="s">
        <v>20</v>
      </c>
      <c r="B427">
        <v>0.14</v>
      </c>
      <c r="C427">
        <v>0.36</v>
      </c>
      <c r="D427">
        <v>0.15</v>
      </c>
      <c r="E427">
        <v>0.21</v>
      </c>
      <c r="F427">
        <v>0.45</v>
      </c>
      <c r="G427">
        <v>0.19</v>
      </c>
      <c r="H427">
        <v>0.15</v>
      </c>
      <c r="I427">
        <v>0.14</v>
      </c>
      <c r="J427">
        <v>0.17</v>
      </c>
      <c r="K427">
        <v>0.03</v>
      </c>
      <c r="L427">
        <v>0.1</v>
      </c>
      <c r="M427">
        <v>0.07</v>
      </c>
    </row>
    <row r="428" spans="1:13" ht="12.75">
      <c r="A428" t="s">
        <v>21</v>
      </c>
      <c r="B428">
        <v>0.15</v>
      </c>
      <c r="C428">
        <v>0.39</v>
      </c>
      <c r="D428">
        <v>0.21</v>
      </c>
      <c r="E428">
        <v>0.24</v>
      </c>
      <c r="F428">
        <v>0.51</v>
      </c>
      <c r="G428">
        <v>0.25</v>
      </c>
      <c r="H428">
        <v>0.19</v>
      </c>
      <c r="I428">
        <v>0.21</v>
      </c>
      <c r="J428">
        <v>0.27</v>
      </c>
      <c r="K428">
        <v>0.07</v>
      </c>
      <c r="L428">
        <v>0.17</v>
      </c>
      <c r="M428">
        <v>0.14</v>
      </c>
    </row>
    <row r="429" spans="1:13" ht="12.75">
      <c r="A429" t="s">
        <v>22</v>
      </c>
      <c r="B429">
        <v>0.17</v>
      </c>
      <c r="C429">
        <v>0.23</v>
      </c>
      <c r="D429">
        <v>0.19</v>
      </c>
      <c r="E429">
        <v>0.16</v>
      </c>
      <c r="F429">
        <v>0.29</v>
      </c>
      <c r="G429">
        <v>0.17</v>
      </c>
      <c r="H429">
        <v>0.12</v>
      </c>
      <c r="I429">
        <v>0.1</v>
      </c>
      <c r="J429">
        <v>0.15</v>
      </c>
      <c r="K429">
        <v>0.04</v>
      </c>
      <c r="L429">
        <v>0.09</v>
      </c>
      <c r="M429">
        <v>0.08</v>
      </c>
    </row>
    <row r="431" ht="12.75">
      <c r="A431" t="s">
        <v>23</v>
      </c>
    </row>
    <row r="433" ht="12.75">
      <c r="A433" s="1" t="s">
        <v>61</v>
      </c>
    </row>
    <row r="434" ht="12.75">
      <c r="A434" t="s">
        <v>0</v>
      </c>
    </row>
    <row r="435" ht="12.75">
      <c r="A435" t="s">
        <v>1</v>
      </c>
    </row>
    <row r="436" spans="1:13" ht="12.75">
      <c r="A436" t="s">
        <v>2</v>
      </c>
      <c r="B436">
        <v>31.5</v>
      </c>
      <c r="C436">
        <v>63</v>
      </c>
      <c r="D436">
        <v>125</v>
      </c>
      <c r="E436">
        <v>250</v>
      </c>
      <c r="F436">
        <v>500</v>
      </c>
      <c r="G436">
        <v>1000</v>
      </c>
      <c r="H436">
        <v>2000</v>
      </c>
      <c r="I436">
        <v>4000</v>
      </c>
      <c r="J436">
        <v>8000</v>
      </c>
      <c r="K436">
        <v>16000</v>
      </c>
      <c r="L436" t="s">
        <v>3</v>
      </c>
      <c r="M436" t="s">
        <v>4</v>
      </c>
    </row>
    <row r="437" spans="1:13" ht="12.75">
      <c r="A437" t="s">
        <v>5</v>
      </c>
      <c r="B437">
        <v>2.78</v>
      </c>
      <c r="C437">
        <v>13.14</v>
      </c>
      <c r="D437">
        <v>14.46</v>
      </c>
      <c r="E437">
        <v>15.89</v>
      </c>
      <c r="F437">
        <v>18.19</v>
      </c>
      <c r="G437">
        <v>19.04</v>
      </c>
      <c r="H437">
        <v>26.7</v>
      </c>
      <c r="I437">
        <v>31.75</v>
      </c>
      <c r="J437">
        <v>30.83</v>
      </c>
      <c r="K437">
        <v>37.28</v>
      </c>
      <c r="L437">
        <v>37.05</v>
      </c>
      <c r="M437">
        <v>37.97</v>
      </c>
    </row>
    <row r="438" spans="1:13" ht="12.75">
      <c r="A438" t="s">
        <v>6</v>
      </c>
      <c r="B438">
        <v>-16.25</v>
      </c>
      <c r="C438">
        <v>-16.35</v>
      </c>
      <c r="D438">
        <v>-27.91</v>
      </c>
      <c r="E438">
        <v>-23.73</v>
      </c>
      <c r="F438">
        <v>-22.29</v>
      </c>
      <c r="G438">
        <v>-24.31</v>
      </c>
      <c r="H438">
        <v>-28.94</v>
      </c>
      <c r="I438">
        <v>-27.84</v>
      </c>
      <c r="J438">
        <v>-24.65</v>
      </c>
      <c r="K438">
        <v>-15.03</v>
      </c>
      <c r="L438">
        <v>-15.89</v>
      </c>
      <c r="M438">
        <v>-10</v>
      </c>
    </row>
    <row r="439" spans="1:13" ht="12.75">
      <c r="A439" t="s">
        <v>7</v>
      </c>
      <c r="B439">
        <v>-66.22</v>
      </c>
      <c r="C439">
        <v>-55.86</v>
      </c>
      <c r="D439">
        <v>-54.54</v>
      </c>
      <c r="E439">
        <v>-53.11</v>
      </c>
      <c r="F439">
        <v>-50.81</v>
      </c>
      <c r="G439">
        <v>-49.96</v>
      </c>
      <c r="H439">
        <v>-42.3</v>
      </c>
      <c r="I439">
        <v>-37.25</v>
      </c>
      <c r="J439">
        <v>-38.17</v>
      </c>
      <c r="K439">
        <v>-31.72</v>
      </c>
      <c r="L439">
        <v>-39.95</v>
      </c>
      <c r="M439">
        <v>-39.03</v>
      </c>
    </row>
    <row r="440" spans="1:13" ht="12.75">
      <c r="A440" t="s">
        <v>8</v>
      </c>
      <c r="B440">
        <v>0.23</v>
      </c>
      <c r="C440">
        <v>1.08</v>
      </c>
      <c r="D440">
        <v>0.32</v>
      </c>
      <c r="E440">
        <v>-6.31</v>
      </c>
      <c r="F440">
        <v>-3.65</v>
      </c>
      <c r="G440">
        <v>-1.99</v>
      </c>
      <c r="H440">
        <v>-0.36</v>
      </c>
      <c r="I440">
        <v>4.15</v>
      </c>
      <c r="J440">
        <v>8.04</v>
      </c>
      <c r="K440">
        <v>15</v>
      </c>
      <c r="L440">
        <v>5.25</v>
      </c>
      <c r="M440">
        <v>6.62</v>
      </c>
    </row>
    <row r="441" spans="1:13" ht="12.75">
      <c r="A441" t="s">
        <v>9</v>
      </c>
      <c r="B441">
        <v>1.99</v>
      </c>
      <c r="C441">
        <v>2.33</v>
      </c>
      <c r="D441">
        <v>2.04</v>
      </c>
      <c r="E441">
        <v>-4.62</v>
      </c>
      <c r="F441">
        <v>-2.04</v>
      </c>
      <c r="G441">
        <v>0.09</v>
      </c>
      <c r="H441">
        <v>1.05</v>
      </c>
      <c r="I441">
        <v>6.58</v>
      </c>
      <c r="J441">
        <v>11.34</v>
      </c>
      <c r="K441">
        <v>20.61</v>
      </c>
      <c r="L441">
        <v>7.23</v>
      </c>
      <c r="M441">
        <v>8.58</v>
      </c>
    </row>
    <row r="442" spans="1:13" ht="12.75">
      <c r="A442" t="s">
        <v>10</v>
      </c>
      <c r="B442">
        <v>51.33</v>
      </c>
      <c r="C442">
        <v>56.2</v>
      </c>
      <c r="D442">
        <v>51.82</v>
      </c>
      <c r="E442">
        <v>18.96</v>
      </c>
      <c r="F442">
        <v>30.16</v>
      </c>
      <c r="G442">
        <v>38.76</v>
      </c>
      <c r="H442">
        <v>47.95</v>
      </c>
      <c r="I442">
        <v>72.21</v>
      </c>
      <c r="J442">
        <v>86.43</v>
      </c>
      <c r="K442">
        <v>96.94</v>
      </c>
      <c r="L442">
        <v>77</v>
      </c>
      <c r="M442">
        <v>82.13</v>
      </c>
    </row>
    <row r="443" spans="1:13" ht="12.75">
      <c r="A443" t="s">
        <v>11</v>
      </c>
      <c r="B443">
        <v>172.34</v>
      </c>
      <c r="C443">
        <v>131.87</v>
      </c>
      <c r="D443">
        <v>128.86</v>
      </c>
      <c r="E443">
        <v>239.36</v>
      </c>
      <c r="F443">
        <v>211.15</v>
      </c>
      <c r="G443">
        <v>159.79</v>
      </c>
      <c r="H443">
        <v>112.9</v>
      </c>
      <c r="I443">
        <v>43.32</v>
      </c>
      <c r="J443">
        <v>19.09</v>
      </c>
      <c r="K443">
        <v>6.66</v>
      </c>
      <c r="L443">
        <v>41.53</v>
      </c>
      <c r="M443">
        <v>33.82</v>
      </c>
    </row>
    <row r="444" spans="1:13" ht="12.75">
      <c r="A444" t="s">
        <v>12</v>
      </c>
      <c r="B444">
        <v>2.59</v>
      </c>
      <c r="C444">
        <v>2.07</v>
      </c>
      <c r="D444">
        <v>2.27</v>
      </c>
      <c r="E444">
        <v>3.34</v>
      </c>
      <c r="F444">
        <v>3.43</v>
      </c>
      <c r="G444">
        <v>2.95</v>
      </c>
      <c r="H444">
        <v>2.18</v>
      </c>
      <c r="I444">
        <v>1.08</v>
      </c>
      <c r="J444">
        <v>0.58</v>
      </c>
      <c r="K444" t="s">
        <v>16</v>
      </c>
      <c r="L444">
        <v>1.16</v>
      </c>
      <c r="M444">
        <v>0.97</v>
      </c>
    </row>
    <row r="445" spans="1:13" ht="12.75">
      <c r="A445" t="s">
        <v>13</v>
      </c>
      <c r="B445">
        <v>2.33</v>
      </c>
      <c r="C445">
        <v>2.15</v>
      </c>
      <c r="D445">
        <v>2.65</v>
      </c>
      <c r="E445">
        <v>3.31</v>
      </c>
      <c r="F445">
        <v>3.41</v>
      </c>
      <c r="G445">
        <v>3.26</v>
      </c>
      <c r="H445">
        <v>2.3</v>
      </c>
      <c r="I445">
        <v>1.38</v>
      </c>
      <c r="J445">
        <v>0.67</v>
      </c>
      <c r="K445">
        <v>0.33</v>
      </c>
      <c r="L445">
        <v>1.96</v>
      </c>
      <c r="M445">
        <v>2.08</v>
      </c>
    </row>
    <row r="446" spans="1:13" ht="12.75">
      <c r="A446" t="s">
        <v>14</v>
      </c>
      <c r="B446">
        <v>0.98</v>
      </c>
      <c r="C446">
        <v>0.99</v>
      </c>
      <c r="D446">
        <v>1</v>
      </c>
      <c r="E446">
        <v>1</v>
      </c>
      <c r="F446">
        <v>1</v>
      </c>
      <c r="G446">
        <v>1</v>
      </c>
      <c r="H446">
        <v>1</v>
      </c>
      <c r="I446">
        <v>1</v>
      </c>
      <c r="J446">
        <v>1</v>
      </c>
      <c r="K446">
        <v>1</v>
      </c>
      <c r="L446">
        <v>0.99</v>
      </c>
      <c r="M446">
        <v>0.98</v>
      </c>
    </row>
    <row r="447" spans="1:13" ht="12.75">
      <c r="A447" t="s">
        <v>15</v>
      </c>
      <c r="B447">
        <v>2.6</v>
      </c>
      <c r="C447">
        <v>2.29</v>
      </c>
      <c r="D447">
        <v>2.87</v>
      </c>
      <c r="E447">
        <v>3.42</v>
      </c>
      <c r="F447">
        <v>3.3</v>
      </c>
      <c r="G447">
        <v>3.21</v>
      </c>
      <c r="H447">
        <v>2.41</v>
      </c>
      <c r="I447">
        <v>1.45</v>
      </c>
      <c r="J447">
        <v>0.73</v>
      </c>
      <c r="K447">
        <v>0.36</v>
      </c>
      <c r="L447">
        <v>2.28</v>
      </c>
      <c r="M447">
        <v>2.46</v>
      </c>
    </row>
    <row r="448" spans="1:13" ht="12.75">
      <c r="A448" t="s">
        <v>17</v>
      </c>
      <c r="B448">
        <v>0.97</v>
      </c>
      <c r="C448">
        <v>0.99</v>
      </c>
      <c r="D448">
        <v>0.99</v>
      </c>
      <c r="E448">
        <v>1</v>
      </c>
      <c r="F448">
        <v>1</v>
      </c>
      <c r="G448">
        <v>1</v>
      </c>
      <c r="H448">
        <v>1</v>
      </c>
      <c r="I448">
        <v>1</v>
      </c>
      <c r="J448">
        <v>1</v>
      </c>
      <c r="K448">
        <v>1</v>
      </c>
      <c r="L448">
        <v>0.99</v>
      </c>
      <c r="M448">
        <v>0.99</v>
      </c>
    </row>
    <row r="449" spans="1:13" ht="12.75">
      <c r="A449" t="s">
        <v>18</v>
      </c>
      <c r="B449">
        <v>2.42</v>
      </c>
      <c r="C449">
        <v>2.03</v>
      </c>
      <c r="D449">
        <v>2.62</v>
      </c>
      <c r="E449">
        <v>3.56</v>
      </c>
      <c r="F449">
        <v>3.26</v>
      </c>
      <c r="G449">
        <v>3.18</v>
      </c>
      <c r="H449">
        <v>2.2</v>
      </c>
      <c r="I449">
        <v>1.23</v>
      </c>
      <c r="J449">
        <v>0.62</v>
      </c>
      <c r="K449">
        <v>0.34</v>
      </c>
      <c r="L449">
        <v>1.51</v>
      </c>
      <c r="M449">
        <v>1.45</v>
      </c>
    </row>
    <row r="450" spans="1:13" ht="12.75">
      <c r="A450" t="s">
        <v>19</v>
      </c>
      <c r="B450">
        <v>0.95</v>
      </c>
      <c r="C450">
        <v>0.98</v>
      </c>
      <c r="D450">
        <v>0.99</v>
      </c>
      <c r="E450">
        <v>1</v>
      </c>
      <c r="F450">
        <v>1</v>
      </c>
      <c r="G450">
        <v>1</v>
      </c>
      <c r="H450">
        <v>1</v>
      </c>
      <c r="I450">
        <v>1</v>
      </c>
      <c r="J450">
        <v>1</v>
      </c>
      <c r="K450">
        <v>0.99</v>
      </c>
      <c r="L450">
        <v>0.99</v>
      </c>
      <c r="M450">
        <v>0.99</v>
      </c>
    </row>
    <row r="451" spans="1:13" ht="12.75">
      <c r="A451" t="s">
        <v>20</v>
      </c>
      <c r="B451">
        <v>0.31</v>
      </c>
      <c r="C451">
        <v>0.25</v>
      </c>
      <c r="D451">
        <v>0.09</v>
      </c>
      <c r="E451">
        <v>0.4</v>
      </c>
      <c r="F451">
        <v>0.11</v>
      </c>
      <c r="G451">
        <v>0.14</v>
      </c>
      <c r="H451">
        <v>0.16</v>
      </c>
      <c r="I451">
        <v>0.19</v>
      </c>
      <c r="J451">
        <v>0.21</v>
      </c>
      <c r="K451">
        <v>0.06</v>
      </c>
      <c r="L451">
        <v>0.15</v>
      </c>
      <c r="M451">
        <v>0.13</v>
      </c>
    </row>
    <row r="452" spans="1:13" ht="12.75">
      <c r="A452" t="s">
        <v>21</v>
      </c>
      <c r="B452">
        <v>0.35</v>
      </c>
      <c r="C452">
        <v>0.3</v>
      </c>
      <c r="D452">
        <v>0.2</v>
      </c>
      <c r="E452">
        <v>0.48</v>
      </c>
      <c r="F452">
        <v>0.22</v>
      </c>
      <c r="G452">
        <v>0.19</v>
      </c>
      <c r="H452">
        <v>0.22</v>
      </c>
      <c r="I452">
        <v>0.32</v>
      </c>
      <c r="J452">
        <v>0.37</v>
      </c>
      <c r="K452">
        <v>0.15</v>
      </c>
      <c r="L452">
        <v>0.27</v>
      </c>
      <c r="M452">
        <v>0.24</v>
      </c>
    </row>
    <row r="453" spans="1:13" ht="12.75">
      <c r="A453" t="s">
        <v>22</v>
      </c>
      <c r="B453">
        <v>0.37</v>
      </c>
      <c r="C453">
        <v>0.2</v>
      </c>
      <c r="D453">
        <v>0.25</v>
      </c>
      <c r="E453">
        <v>0.35</v>
      </c>
      <c r="F453">
        <v>0.23</v>
      </c>
      <c r="G453">
        <v>0.15</v>
      </c>
      <c r="H453">
        <v>0.15</v>
      </c>
      <c r="I453">
        <v>0.18</v>
      </c>
      <c r="J453">
        <v>0.16</v>
      </c>
      <c r="K453">
        <v>0.08</v>
      </c>
      <c r="L453">
        <v>0.15</v>
      </c>
      <c r="M453">
        <v>0.13</v>
      </c>
    </row>
    <row r="455" ht="12.75">
      <c r="A455" t="s">
        <v>23</v>
      </c>
    </row>
    <row r="457" ht="12.75">
      <c r="A457" s="1" t="s">
        <v>62</v>
      </c>
    </row>
    <row r="458" ht="12.75">
      <c r="A458" t="s">
        <v>0</v>
      </c>
    </row>
    <row r="459" ht="12.75">
      <c r="A459" t="s">
        <v>1</v>
      </c>
    </row>
    <row r="460" spans="1:13" ht="12.75">
      <c r="A460" t="s">
        <v>2</v>
      </c>
      <c r="B460">
        <v>31.5</v>
      </c>
      <c r="C460">
        <v>63</v>
      </c>
      <c r="D460">
        <v>125</v>
      </c>
      <c r="E460">
        <v>250</v>
      </c>
      <c r="F460">
        <v>500</v>
      </c>
      <c r="G460">
        <v>1000</v>
      </c>
      <c r="H460">
        <v>2000</v>
      </c>
      <c r="I460">
        <v>4000</v>
      </c>
      <c r="J460">
        <v>8000</v>
      </c>
      <c r="K460">
        <v>16000</v>
      </c>
      <c r="L460" t="s">
        <v>3</v>
      </c>
      <c r="M460" t="s">
        <v>4</v>
      </c>
    </row>
    <row r="461" spans="1:13" ht="12.75">
      <c r="A461" t="s">
        <v>5</v>
      </c>
      <c r="B461">
        <v>2.18</v>
      </c>
      <c r="C461">
        <v>13.47</v>
      </c>
      <c r="D461">
        <v>13.92</v>
      </c>
      <c r="E461">
        <v>16.6</v>
      </c>
      <c r="F461">
        <v>18.73</v>
      </c>
      <c r="G461">
        <v>19.71</v>
      </c>
      <c r="H461">
        <v>26.89</v>
      </c>
      <c r="I461">
        <v>30.85</v>
      </c>
      <c r="J461">
        <v>30.72</v>
      </c>
      <c r="K461">
        <v>36.11</v>
      </c>
      <c r="L461">
        <v>36.52</v>
      </c>
      <c r="M461">
        <v>37.44</v>
      </c>
    </row>
    <row r="462" spans="1:13" ht="12.75">
      <c r="A462" t="s">
        <v>6</v>
      </c>
      <c r="B462">
        <v>-15.71</v>
      </c>
      <c r="C462">
        <v>-16.74</v>
      </c>
      <c r="D462">
        <v>-24.96</v>
      </c>
      <c r="E462">
        <v>-23.42</v>
      </c>
      <c r="F462">
        <v>-20.97</v>
      </c>
      <c r="G462">
        <v>-23</v>
      </c>
      <c r="H462">
        <v>-29.52</v>
      </c>
      <c r="I462">
        <v>-31.68</v>
      </c>
      <c r="J462">
        <v>-24.61</v>
      </c>
      <c r="K462">
        <v>-15.35</v>
      </c>
      <c r="L462">
        <v>-15.89</v>
      </c>
      <c r="M462">
        <v>-9.56</v>
      </c>
    </row>
    <row r="463" spans="1:13" ht="12.75">
      <c r="A463" t="s">
        <v>7</v>
      </c>
      <c r="B463">
        <v>-66.82</v>
      </c>
      <c r="C463">
        <v>-55.53</v>
      </c>
      <c r="D463">
        <v>-55.08</v>
      </c>
      <c r="E463">
        <v>-52.4</v>
      </c>
      <c r="F463">
        <v>-50.27</v>
      </c>
      <c r="G463">
        <v>-49.29</v>
      </c>
      <c r="H463">
        <v>-42.11</v>
      </c>
      <c r="I463">
        <v>-38.15</v>
      </c>
      <c r="J463">
        <v>-38.28</v>
      </c>
      <c r="K463">
        <v>-32.89</v>
      </c>
      <c r="L463">
        <v>-40.48</v>
      </c>
      <c r="M463">
        <v>-39.56</v>
      </c>
    </row>
    <row r="464" spans="1:13" ht="12.75">
      <c r="A464" t="s">
        <v>8</v>
      </c>
      <c r="B464">
        <v>2.24</v>
      </c>
      <c r="C464">
        <v>-1.1</v>
      </c>
      <c r="D464">
        <v>1.22</v>
      </c>
      <c r="E464">
        <v>-4.48</v>
      </c>
      <c r="F464">
        <v>-2.71</v>
      </c>
      <c r="G464">
        <v>-2.92</v>
      </c>
      <c r="H464">
        <v>-1.06</v>
      </c>
      <c r="I464">
        <v>1.71</v>
      </c>
      <c r="J464">
        <v>6.8</v>
      </c>
      <c r="K464">
        <v>12.96</v>
      </c>
      <c r="L464">
        <v>3.61</v>
      </c>
      <c r="M464">
        <v>5.13</v>
      </c>
    </row>
    <row r="465" spans="1:13" ht="12.75">
      <c r="A465" t="s">
        <v>9</v>
      </c>
      <c r="B465">
        <v>3.71</v>
      </c>
      <c r="C465">
        <v>3.13</v>
      </c>
      <c r="D465">
        <v>2.96</v>
      </c>
      <c r="E465">
        <v>-1.79</v>
      </c>
      <c r="F465">
        <v>-1.05</v>
      </c>
      <c r="G465">
        <v>-0.82</v>
      </c>
      <c r="H465">
        <v>0.6</v>
      </c>
      <c r="I465">
        <v>4.16</v>
      </c>
      <c r="J465">
        <v>10.21</v>
      </c>
      <c r="K465">
        <v>18.01</v>
      </c>
      <c r="L465">
        <v>5.65</v>
      </c>
      <c r="M465">
        <v>7.17</v>
      </c>
    </row>
    <row r="466" spans="1:13" ht="12.75">
      <c r="A466" t="s">
        <v>10</v>
      </c>
      <c r="B466">
        <v>62.62</v>
      </c>
      <c r="C466">
        <v>43.7</v>
      </c>
      <c r="D466">
        <v>56.98</v>
      </c>
      <c r="E466">
        <v>26.26</v>
      </c>
      <c r="F466">
        <v>34.89</v>
      </c>
      <c r="G466">
        <v>33.78</v>
      </c>
      <c r="H466">
        <v>43.93</v>
      </c>
      <c r="I466">
        <v>59.74</v>
      </c>
      <c r="J466">
        <v>82.71</v>
      </c>
      <c r="K466">
        <v>95.18</v>
      </c>
      <c r="L466">
        <v>69.66</v>
      </c>
      <c r="M466">
        <v>76.5</v>
      </c>
    </row>
    <row r="467" spans="1:13" ht="12.75">
      <c r="A467" t="s">
        <v>11</v>
      </c>
      <c r="B467">
        <v>151.38</v>
      </c>
      <c r="C467">
        <v>122.28</v>
      </c>
      <c r="D467">
        <v>108.26</v>
      </c>
      <c r="E467">
        <v>216.01</v>
      </c>
      <c r="F467">
        <v>197.79</v>
      </c>
      <c r="G467">
        <v>178.31</v>
      </c>
      <c r="H467">
        <v>125.21</v>
      </c>
      <c r="I467">
        <v>63.25</v>
      </c>
      <c r="J467">
        <v>24.41</v>
      </c>
      <c r="K467">
        <v>8.73</v>
      </c>
      <c r="L467">
        <v>55.19</v>
      </c>
      <c r="M467">
        <v>44.04</v>
      </c>
    </row>
    <row r="468" spans="1:13" ht="12.75">
      <c r="A468" t="s">
        <v>12</v>
      </c>
      <c r="B468" t="s">
        <v>16</v>
      </c>
      <c r="C468">
        <v>1.56</v>
      </c>
      <c r="D468">
        <v>1.54</v>
      </c>
      <c r="E468">
        <v>3.26</v>
      </c>
      <c r="F468">
        <v>3.61</v>
      </c>
      <c r="G468">
        <v>3.01</v>
      </c>
      <c r="H468">
        <v>2.19</v>
      </c>
      <c r="I468">
        <v>1.15</v>
      </c>
      <c r="J468">
        <v>0.55</v>
      </c>
      <c r="K468">
        <v>0.24</v>
      </c>
      <c r="L468">
        <v>1.22</v>
      </c>
      <c r="M468">
        <v>1.06</v>
      </c>
    </row>
    <row r="469" spans="1:13" ht="12.75">
      <c r="A469" t="s">
        <v>13</v>
      </c>
      <c r="B469">
        <v>2.24</v>
      </c>
      <c r="C469">
        <v>2.35</v>
      </c>
      <c r="D469">
        <v>3.04</v>
      </c>
      <c r="E469">
        <v>3.24</v>
      </c>
      <c r="F469">
        <v>3.41</v>
      </c>
      <c r="G469">
        <v>3.15</v>
      </c>
      <c r="H469">
        <v>2.41</v>
      </c>
      <c r="I469">
        <v>1.4</v>
      </c>
      <c r="J469">
        <v>0.7</v>
      </c>
      <c r="K469">
        <v>0.37</v>
      </c>
      <c r="L469">
        <v>2.1</v>
      </c>
      <c r="M469">
        <v>2.21</v>
      </c>
    </row>
    <row r="470" spans="1:13" ht="12.75">
      <c r="A470" t="s">
        <v>14</v>
      </c>
      <c r="B470">
        <v>0.97</v>
      </c>
      <c r="C470">
        <v>0.98</v>
      </c>
      <c r="D470">
        <v>0.99</v>
      </c>
      <c r="E470">
        <v>1</v>
      </c>
      <c r="F470">
        <v>1</v>
      </c>
      <c r="G470">
        <v>1</v>
      </c>
      <c r="H470">
        <v>1</v>
      </c>
      <c r="I470">
        <v>1</v>
      </c>
      <c r="J470">
        <v>1</v>
      </c>
      <c r="K470">
        <v>1</v>
      </c>
      <c r="L470">
        <v>0.99</v>
      </c>
      <c r="M470">
        <v>0.98</v>
      </c>
    </row>
    <row r="471" spans="1:13" ht="12.75">
      <c r="A471" t="s">
        <v>15</v>
      </c>
      <c r="B471">
        <v>2.13</v>
      </c>
      <c r="C471">
        <v>2.15</v>
      </c>
      <c r="D471">
        <v>3.19</v>
      </c>
      <c r="E471">
        <v>3.31</v>
      </c>
      <c r="F471">
        <v>3.42</v>
      </c>
      <c r="G471">
        <v>3.17</v>
      </c>
      <c r="H471">
        <v>2.41</v>
      </c>
      <c r="I471">
        <v>1.46</v>
      </c>
      <c r="J471">
        <v>0.75</v>
      </c>
      <c r="K471">
        <v>0.37</v>
      </c>
      <c r="L471">
        <v>2.35</v>
      </c>
      <c r="M471">
        <v>2.5</v>
      </c>
    </row>
    <row r="472" spans="1:13" ht="12.75">
      <c r="A472" t="s">
        <v>17</v>
      </c>
      <c r="B472">
        <v>0.95</v>
      </c>
      <c r="C472">
        <v>0.98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1</v>
      </c>
      <c r="J472">
        <v>1</v>
      </c>
      <c r="K472">
        <v>1</v>
      </c>
      <c r="L472">
        <v>0.99</v>
      </c>
      <c r="M472">
        <v>0.99</v>
      </c>
    </row>
    <row r="473" spans="1:13" ht="12.75">
      <c r="A473" t="s">
        <v>18</v>
      </c>
      <c r="B473">
        <v>3.07</v>
      </c>
      <c r="C473">
        <v>1.81</v>
      </c>
      <c r="D473">
        <v>2.92</v>
      </c>
      <c r="E473">
        <v>3.46</v>
      </c>
      <c r="F473">
        <v>3.54</v>
      </c>
      <c r="G473">
        <v>3.06</v>
      </c>
      <c r="H473">
        <v>2.41</v>
      </c>
      <c r="I473">
        <v>1.36</v>
      </c>
      <c r="J473">
        <v>0.66</v>
      </c>
      <c r="K473">
        <v>0.36</v>
      </c>
      <c r="L473">
        <v>1.67</v>
      </c>
      <c r="M473">
        <v>1.58</v>
      </c>
    </row>
    <row r="474" spans="1:13" ht="12.75">
      <c r="A474" t="s">
        <v>19</v>
      </c>
      <c r="B474">
        <v>0.97</v>
      </c>
      <c r="C474">
        <v>0.98</v>
      </c>
      <c r="D474">
        <v>0.95</v>
      </c>
      <c r="E474">
        <v>0.99</v>
      </c>
      <c r="F474">
        <v>0.99</v>
      </c>
      <c r="G474">
        <v>1</v>
      </c>
      <c r="H474">
        <v>1</v>
      </c>
      <c r="I474">
        <v>1</v>
      </c>
      <c r="J474">
        <v>1</v>
      </c>
      <c r="K474">
        <v>0.97</v>
      </c>
      <c r="L474">
        <v>0.99</v>
      </c>
      <c r="M474">
        <v>0.99</v>
      </c>
    </row>
    <row r="475" spans="1:13" ht="12.75">
      <c r="A475" t="s">
        <v>20</v>
      </c>
      <c r="B475">
        <v>0.38</v>
      </c>
      <c r="C475">
        <v>0.34</v>
      </c>
      <c r="D475">
        <v>0.09</v>
      </c>
      <c r="E475">
        <v>0.17</v>
      </c>
      <c r="F475">
        <v>0.11</v>
      </c>
      <c r="G475">
        <v>0.13</v>
      </c>
      <c r="H475">
        <v>0.23</v>
      </c>
      <c r="I475">
        <v>0.36</v>
      </c>
      <c r="J475">
        <v>0.27</v>
      </c>
      <c r="K475">
        <v>0.1</v>
      </c>
      <c r="L475">
        <v>0.24</v>
      </c>
      <c r="M475">
        <v>0.19</v>
      </c>
    </row>
    <row r="476" spans="1:13" ht="12.75">
      <c r="A476" t="s">
        <v>21</v>
      </c>
      <c r="B476">
        <v>0.5</v>
      </c>
      <c r="C476">
        <v>0.42</v>
      </c>
      <c r="D476">
        <v>0.26</v>
      </c>
      <c r="E476">
        <v>0.29</v>
      </c>
      <c r="F476">
        <v>0.33</v>
      </c>
      <c r="G476">
        <v>0.28</v>
      </c>
      <c r="H476">
        <v>0.41</v>
      </c>
      <c r="I476">
        <v>0.52</v>
      </c>
      <c r="J476">
        <v>0.58</v>
      </c>
      <c r="K476">
        <v>0.33</v>
      </c>
      <c r="L476">
        <v>0.46</v>
      </c>
      <c r="M476">
        <v>0.41</v>
      </c>
    </row>
    <row r="477" spans="1:13" ht="12.75">
      <c r="A477" t="s">
        <v>22</v>
      </c>
      <c r="B477">
        <v>0.43</v>
      </c>
      <c r="C477">
        <v>0.31</v>
      </c>
      <c r="D477">
        <v>0.29</v>
      </c>
      <c r="E477">
        <v>0.31</v>
      </c>
      <c r="F477">
        <v>0.31</v>
      </c>
      <c r="G477">
        <v>0.22</v>
      </c>
      <c r="H477">
        <v>0.3</v>
      </c>
      <c r="I477">
        <v>0.3</v>
      </c>
      <c r="J477">
        <v>0.31</v>
      </c>
      <c r="K477">
        <v>0.13</v>
      </c>
      <c r="L477">
        <v>0.25</v>
      </c>
      <c r="M477">
        <v>0.21</v>
      </c>
    </row>
    <row r="479" ht="12.75">
      <c r="A479" t="s">
        <v>23</v>
      </c>
    </row>
    <row r="482" spans="3:12" ht="12.75">
      <c r="C482" s="2">
        <v>125</v>
      </c>
      <c r="D482" s="2">
        <v>250</v>
      </c>
      <c r="E482" s="2">
        <v>500</v>
      </c>
      <c r="F482" s="2">
        <v>1000</v>
      </c>
      <c r="G482" s="2">
        <v>2000</v>
      </c>
      <c r="H482" s="2">
        <v>4000</v>
      </c>
      <c r="I482" s="2">
        <v>8000</v>
      </c>
      <c r="J482" s="2" t="s">
        <v>3</v>
      </c>
      <c r="K482" s="2" t="s">
        <v>4</v>
      </c>
      <c r="L482" s="1" t="s">
        <v>72</v>
      </c>
    </row>
    <row r="483" spans="1:12" ht="12.75">
      <c r="A483" s="17" t="s">
        <v>42</v>
      </c>
      <c r="B483" s="17" t="s">
        <v>5</v>
      </c>
      <c r="C483" s="19">
        <v>18.48</v>
      </c>
      <c r="D483" s="19">
        <v>23.1</v>
      </c>
      <c r="E483" s="19">
        <v>24</v>
      </c>
      <c r="F483" s="19">
        <v>24.53</v>
      </c>
      <c r="G483" s="19">
        <v>34.34</v>
      </c>
      <c r="H483" s="19">
        <v>35.75</v>
      </c>
      <c r="I483" s="19">
        <v>39.79</v>
      </c>
      <c r="J483" s="19">
        <v>44.37</v>
      </c>
      <c r="K483" s="19">
        <v>45.83</v>
      </c>
      <c r="L483" s="20">
        <f>AVERAGE(E483:G483)</f>
        <v>27.623333333333335</v>
      </c>
    </row>
    <row r="484" spans="1:12" ht="12.75">
      <c r="A484" t="s">
        <v>43</v>
      </c>
      <c r="B484" t="s">
        <v>5</v>
      </c>
      <c r="C484" s="8">
        <v>18.19</v>
      </c>
      <c r="D484" s="8">
        <v>25.94</v>
      </c>
      <c r="E484" s="8">
        <v>26.29</v>
      </c>
      <c r="F484" s="8">
        <v>26.88</v>
      </c>
      <c r="G484" s="8">
        <v>36.32</v>
      </c>
      <c r="H484" s="8">
        <v>39.6</v>
      </c>
      <c r="I484" s="8">
        <v>41.59</v>
      </c>
      <c r="J484" s="8">
        <v>48.17</v>
      </c>
      <c r="K484" s="8">
        <v>50.15</v>
      </c>
      <c r="L484" s="10">
        <f aca="true" t="shared" si="0" ref="L484:L502">AVERAGE(E484:G484)</f>
        <v>29.830000000000002</v>
      </c>
    </row>
    <row r="485" spans="1:13" ht="12.75">
      <c r="A485" t="s">
        <v>44</v>
      </c>
      <c r="B485" s="21" t="s">
        <v>5</v>
      </c>
      <c r="C485" s="24">
        <v>11.41</v>
      </c>
      <c r="D485" s="24">
        <v>14.1</v>
      </c>
      <c r="E485" s="24">
        <v>12.14</v>
      </c>
      <c r="F485" s="24">
        <v>16.55</v>
      </c>
      <c r="G485" s="24">
        <v>23.24</v>
      </c>
      <c r="H485" s="24">
        <v>28.74</v>
      </c>
      <c r="I485" s="24">
        <v>27.17</v>
      </c>
      <c r="J485" s="24">
        <v>34.7</v>
      </c>
      <c r="K485" s="24">
        <v>36.15</v>
      </c>
      <c r="L485" s="25">
        <f t="shared" si="0"/>
        <v>17.31</v>
      </c>
      <c r="M485" s="23"/>
    </row>
    <row r="486" spans="1:12" ht="12.75">
      <c r="A486" t="s">
        <v>45</v>
      </c>
      <c r="B486" t="s">
        <v>5</v>
      </c>
      <c r="C486" s="8">
        <v>16.97</v>
      </c>
      <c r="D486" s="8">
        <v>19.43</v>
      </c>
      <c r="E486" s="8">
        <v>19.68</v>
      </c>
      <c r="F486" s="8">
        <v>21.7</v>
      </c>
      <c r="G486" s="8">
        <v>30.52</v>
      </c>
      <c r="H486" s="8">
        <v>36.64</v>
      </c>
      <c r="I486" s="8">
        <v>36.48</v>
      </c>
      <c r="J486" s="8">
        <v>44.16</v>
      </c>
      <c r="K486" s="8">
        <v>46.54</v>
      </c>
      <c r="L486" s="10">
        <f t="shared" si="0"/>
        <v>23.966666666666665</v>
      </c>
    </row>
    <row r="487" spans="1:12" ht="12.75">
      <c r="A487" t="s">
        <v>46</v>
      </c>
      <c r="B487" t="s">
        <v>5</v>
      </c>
      <c r="C487" s="8">
        <v>15.7</v>
      </c>
      <c r="D487" s="8">
        <v>18.05</v>
      </c>
      <c r="E487" s="8">
        <v>20.14</v>
      </c>
      <c r="F487" s="8">
        <v>20.75</v>
      </c>
      <c r="G487" s="8">
        <v>29.66</v>
      </c>
      <c r="H487" s="8">
        <v>34.74</v>
      </c>
      <c r="I487" s="8">
        <v>33.81</v>
      </c>
      <c r="J487" s="8">
        <v>41.67</v>
      </c>
      <c r="K487" s="8">
        <v>43.69</v>
      </c>
      <c r="L487" s="10">
        <f t="shared" si="0"/>
        <v>23.516666666666666</v>
      </c>
    </row>
    <row r="488" spans="1:12" ht="12.75">
      <c r="A488" t="s">
        <v>47</v>
      </c>
      <c r="B488" t="s">
        <v>5</v>
      </c>
      <c r="C488" s="8">
        <v>16.56</v>
      </c>
      <c r="D488" s="8">
        <v>18.5</v>
      </c>
      <c r="E488" s="8">
        <v>18.89</v>
      </c>
      <c r="F488" s="8">
        <v>20.39</v>
      </c>
      <c r="G488" s="8">
        <v>27.81</v>
      </c>
      <c r="H488" s="8">
        <v>33.37</v>
      </c>
      <c r="I488" s="8">
        <v>32.8</v>
      </c>
      <c r="J488" s="8">
        <v>40</v>
      </c>
      <c r="K488" s="8">
        <v>41.81</v>
      </c>
      <c r="L488" s="10">
        <f t="shared" si="0"/>
        <v>22.363333333333333</v>
      </c>
    </row>
    <row r="489" spans="1:12" ht="12.75">
      <c r="A489" t="s">
        <v>48</v>
      </c>
      <c r="B489" t="s">
        <v>5</v>
      </c>
      <c r="C489" s="8">
        <v>15.25</v>
      </c>
      <c r="D489" s="8">
        <v>18.54</v>
      </c>
      <c r="E489" s="8">
        <v>18.39</v>
      </c>
      <c r="F489" s="8">
        <v>19.99</v>
      </c>
      <c r="G489" s="8">
        <v>27.64</v>
      </c>
      <c r="H489" s="8">
        <v>33.35</v>
      </c>
      <c r="I489" s="8">
        <v>31.13</v>
      </c>
      <c r="J489" s="8">
        <v>38.31</v>
      </c>
      <c r="K489" s="8">
        <v>39.38</v>
      </c>
      <c r="L489" s="10">
        <f t="shared" si="0"/>
        <v>22.006666666666664</v>
      </c>
    </row>
    <row r="490" spans="1:12" ht="12.75">
      <c r="A490" t="s">
        <v>49</v>
      </c>
      <c r="B490" t="s">
        <v>5</v>
      </c>
      <c r="C490" s="8">
        <v>14.72</v>
      </c>
      <c r="D490" s="8">
        <v>18.05</v>
      </c>
      <c r="E490" s="8">
        <v>18.11</v>
      </c>
      <c r="F490" s="8">
        <v>19.45</v>
      </c>
      <c r="G490" s="8">
        <v>27.4</v>
      </c>
      <c r="H490" s="8">
        <v>32.2</v>
      </c>
      <c r="I490" s="8">
        <v>29.97</v>
      </c>
      <c r="J490" s="8">
        <v>37.1</v>
      </c>
      <c r="K490" s="8">
        <v>37.97</v>
      </c>
      <c r="L490" s="10">
        <f t="shared" si="0"/>
        <v>21.653333333333336</v>
      </c>
    </row>
    <row r="491" spans="1:12" ht="12.75">
      <c r="A491" t="s">
        <v>50</v>
      </c>
      <c r="B491" t="s">
        <v>5</v>
      </c>
      <c r="C491" s="8">
        <v>14.39</v>
      </c>
      <c r="D491" s="8">
        <v>17.6</v>
      </c>
      <c r="E491" s="8">
        <v>17.98</v>
      </c>
      <c r="F491" s="8">
        <v>19.56</v>
      </c>
      <c r="G491" s="8">
        <v>27.15</v>
      </c>
      <c r="H491" s="8">
        <v>31.49</v>
      </c>
      <c r="I491" s="8">
        <v>28.69</v>
      </c>
      <c r="J491" s="8">
        <v>36.08</v>
      </c>
      <c r="K491" s="8">
        <v>36.66</v>
      </c>
      <c r="L491" s="10">
        <f t="shared" si="0"/>
        <v>21.563333333333333</v>
      </c>
    </row>
    <row r="492" spans="1:12" ht="12.75">
      <c r="A492" t="s">
        <v>51</v>
      </c>
      <c r="B492" t="s">
        <v>5</v>
      </c>
      <c r="C492" s="8">
        <v>12.46</v>
      </c>
      <c r="D492" s="8">
        <v>17.76</v>
      </c>
      <c r="E492" s="8">
        <v>17.74</v>
      </c>
      <c r="F492" s="8">
        <v>18.51</v>
      </c>
      <c r="G492" s="8">
        <v>26.08</v>
      </c>
      <c r="H492" s="8">
        <v>29.87</v>
      </c>
      <c r="I492" s="8">
        <v>27.29</v>
      </c>
      <c r="J492" s="8">
        <v>34.68</v>
      </c>
      <c r="K492" s="8">
        <v>35.23</v>
      </c>
      <c r="L492" s="10">
        <f t="shared" si="0"/>
        <v>20.776666666666667</v>
      </c>
    </row>
    <row r="493" spans="1:12" ht="12.75">
      <c r="A493" t="s">
        <v>52</v>
      </c>
      <c r="B493" t="s">
        <v>5</v>
      </c>
      <c r="C493" s="8">
        <v>12.78</v>
      </c>
      <c r="D493" s="8">
        <v>16.98</v>
      </c>
      <c r="E493" s="8">
        <v>17.76</v>
      </c>
      <c r="F493" s="8">
        <v>18.41</v>
      </c>
      <c r="G493" s="8">
        <v>25.41</v>
      </c>
      <c r="H493" s="8">
        <v>28.74</v>
      </c>
      <c r="I493" s="8">
        <v>25.94</v>
      </c>
      <c r="J493" s="8">
        <v>33.45</v>
      </c>
      <c r="K493" s="8">
        <v>33.78</v>
      </c>
      <c r="L493" s="10">
        <f t="shared" si="0"/>
        <v>20.526666666666667</v>
      </c>
    </row>
    <row r="494" spans="1:12" ht="12.75">
      <c r="A494" t="s">
        <v>53</v>
      </c>
      <c r="B494" t="s">
        <v>5</v>
      </c>
      <c r="C494" s="8">
        <v>12.65</v>
      </c>
      <c r="D494" s="8">
        <v>16.97</v>
      </c>
      <c r="E494" s="8">
        <v>17.94</v>
      </c>
      <c r="F494" s="8">
        <v>18.8</v>
      </c>
      <c r="G494" s="8">
        <v>26.06</v>
      </c>
      <c r="H494" s="8">
        <v>28.64</v>
      </c>
      <c r="I494" s="8">
        <v>25.24</v>
      </c>
      <c r="J494" s="8">
        <v>33.52</v>
      </c>
      <c r="K494" s="8">
        <v>33.91</v>
      </c>
      <c r="L494" s="10">
        <f t="shared" si="0"/>
        <v>20.933333333333334</v>
      </c>
    </row>
    <row r="495" spans="1:12" ht="12.75">
      <c r="A495" t="s">
        <v>66</v>
      </c>
      <c r="B495" t="s">
        <v>5</v>
      </c>
      <c r="C495" s="8">
        <v>12.39</v>
      </c>
      <c r="D495" s="8">
        <v>15.13</v>
      </c>
      <c r="E495" s="8">
        <v>17.05</v>
      </c>
      <c r="F495" s="8">
        <v>17.76</v>
      </c>
      <c r="G495" s="8">
        <v>24.87</v>
      </c>
      <c r="H495" s="8">
        <v>27.88</v>
      </c>
      <c r="I495" s="8">
        <v>24.21</v>
      </c>
      <c r="J495" s="8">
        <v>32.48</v>
      </c>
      <c r="K495" s="8">
        <v>32.68</v>
      </c>
      <c r="L495" s="10">
        <f t="shared" si="0"/>
        <v>19.893333333333334</v>
      </c>
    </row>
    <row r="496" spans="1:12" ht="12.75">
      <c r="A496" t="s">
        <v>54</v>
      </c>
      <c r="B496" t="s">
        <v>5</v>
      </c>
      <c r="C496" s="8">
        <v>10.67</v>
      </c>
      <c r="D496" s="8">
        <v>13.41</v>
      </c>
      <c r="E496" s="8">
        <v>16.67</v>
      </c>
      <c r="F496" s="8">
        <v>16.8</v>
      </c>
      <c r="G496" s="8">
        <v>24.45</v>
      </c>
      <c r="H496" s="8">
        <v>26.51</v>
      </c>
      <c r="I496" s="8">
        <v>22.26</v>
      </c>
      <c r="J496" s="8">
        <v>31.12</v>
      </c>
      <c r="K496" s="8">
        <v>31.1</v>
      </c>
      <c r="L496" s="10">
        <f t="shared" si="0"/>
        <v>19.30666666666667</v>
      </c>
    </row>
    <row r="497" spans="1:12" ht="12.75">
      <c r="A497" t="s">
        <v>67</v>
      </c>
      <c r="B497" t="s">
        <v>5</v>
      </c>
      <c r="C497" s="8">
        <v>11.6</v>
      </c>
      <c r="D497" s="8">
        <v>16.29</v>
      </c>
      <c r="E497" s="8">
        <v>16.42</v>
      </c>
      <c r="F497" s="8">
        <v>18.01</v>
      </c>
      <c r="G497" s="8">
        <v>23.71</v>
      </c>
      <c r="H497" s="8">
        <v>28.02</v>
      </c>
      <c r="I497" s="8">
        <v>28.18</v>
      </c>
      <c r="J497" s="8">
        <v>33.57</v>
      </c>
      <c r="K497" s="8">
        <v>34.4</v>
      </c>
      <c r="L497" s="10">
        <f t="shared" si="0"/>
        <v>19.380000000000003</v>
      </c>
    </row>
    <row r="498" spans="1:12" ht="12.75">
      <c r="A498" t="s">
        <v>56</v>
      </c>
      <c r="B498" t="s">
        <v>5</v>
      </c>
      <c r="C498" s="8">
        <v>10.29</v>
      </c>
      <c r="D498" s="8">
        <v>14.81</v>
      </c>
      <c r="E498" s="8">
        <v>15.21</v>
      </c>
      <c r="F498" s="8">
        <v>15.3</v>
      </c>
      <c r="G498" s="8">
        <v>22.69</v>
      </c>
      <c r="H498" s="8">
        <v>25.4</v>
      </c>
      <c r="I498" s="8">
        <v>23.19</v>
      </c>
      <c r="J498" s="8">
        <v>30.35</v>
      </c>
      <c r="K498" s="8">
        <v>30.77</v>
      </c>
      <c r="L498" s="10">
        <f t="shared" si="0"/>
        <v>17.733333333333334</v>
      </c>
    </row>
    <row r="499" spans="1:12" ht="12.75">
      <c r="A499" t="s">
        <v>57</v>
      </c>
      <c r="B499" t="s">
        <v>5</v>
      </c>
      <c r="C499" s="8">
        <v>10.51</v>
      </c>
      <c r="D499" s="8">
        <v>13.39</v>
      </c>
      <c r="E499" s="8">
        <v>14.39</v>
      </c>
      <c r="F499" s="8">
        <v>14.83</v>
      </c>
      <c r="G499" s="8">
        <v>20.87</v>
      </c>
      <c r="H499" s="8">
        <v>23.32</v>
      </c>
      <c r="I499" s="8">
        <v>20.27</v>
      </c>
      <c r="J499" s="8">
        <v>27.98</v>
      </c>
      <c r="K499" s="8">
        <v>28.28</v>
      </c>
      <c r="L499" s="10">
        <f t="shared" si="0"/>
        <v>16.69666666666667</v>
      </c>
    </row>
    <row r="500" spans="1:12" ht="12.75">
      <c r="A500" t="s">
        <v>60</v>
      </c>
      <c r="B500" t="s">
        <v>5</v>
      </c>
      <c r="C500" s="8">
        <v>13.76</v>
      </c>
      <c r="D500" s="8">
        <v>18.32</v>
      </c>
      <c r="E500" s="8">
        <v>18.21</v>
      </c>
      <c r="F500" s="8">
        <v>20.14</v>
      </c>
      <c r="G500" s="8">
        <v>28.25</v>
      </c>
      <c r="H500" s="8">
        <v>33.72</v>
      </c>
      <c r="I500" s="8">
        <v>32.65</v>
      </c>
      <c r="J500" s="8">
        <v>39.62</v>
      </c>
      <c r="K500" s="8">
        <v>41.13</v>
      </c>
      <c r="L500" s="10">
        <f t="shared" si="0"/>
        <v>22.2</v>
      </c>
    </row>
    <row r="501" spans="1:12" ht="12.75">
      <c r="A501" t="s">
        <v>61</v>
      </c>
      <c r="B501" t="s">
        <v>5</v>
      </c>
      <c r="C501" s="8">
        <v>14.46</v>
      </c>
      <c r="D501" s="8">
        <v>15.89</v>
      </c>
      <c r="E501" s="8">
        <v>18.19</v>
      </c>
      <c r="F501" s="8">
        <v>19.04</v>
      </c>
      <c r="G501" s="8">
        <v>26.7</v>
      </c>
      <c r="H501" s="8">
        <v>31.75</v>
      </c>
      <c r="I501" s="8">
        <v>30.83</v>
      </c>
      <c r="J501" s="8">
        <v>37.05</v>
      </c>
      <c r="K501" s="8">
        <v>37.97</v>
      </c>
      <c r="L501" s="10">
        <f t="shared" si="0"/>
        <v>21.310000000000002</v>
      </c>
    </row>
    <row r="502" spans="1:12" ht="12.75">
      <c r="A502" t="s">
        <v>62</v>
      </c>
      <c r="B502" t="s">
        <v>5</v>
      </c>
      <c r="C502" s="8">
        <v>13.92</v>
      </c>
      <c r="D502" s="8">
        <v>16.6</v>
      </c>
      <c r="E502" s="8">
        <v>18.73</v>
      </c>
      <c r="F502" s="8">
        <v>19.71</v>
      </c>
      <c r="G502" s="8">
        <v>26.89</v>
      </c>
      <c r="H502" s="8">
        <v>30.85</v>
      </c>
      <c r="I502" s="8">
        <v>30.72</v>
      </c>
      <c r="J502" s="8">
        <v>36.52</v>
      </c>
      <c r="K502" s="8">
        <v>37.44</v>
      </c>
      <c r="L502" s="10">
        <f t="shared" si="0"/>
        <v>21.776666666666667</v>
      </c>
    </row>
    <row r="503" spans="2:12" ht="12.75">
      <c r="B503" s="1" t="s">
        <v>40</v>
      </c>
      <c r="C503" s="14">
        <f>AVERAGE(C483:C502)</f>
        <v>13.858</v>
      </c>
      <c r="D503" s="14">
        <f aca="true" t="shared" si="1" ref="D503:L503">AVERAGE(D483:D502)</f>
        <v>17.442999999999998</v>
      </c>
      <c r="E503" s="14">
        <f t="shared" si="1"/>
        <v>18.196499999999997</v>
      </c>
      <c r="F503" s="14">
        <f t="shared" si="1"/>
        <v>19.3555</v>
      </c>
      <c r="G503" s="14">
        <f t="shared" si="1"/>
        <v>27.002999999999997</v>
      </c>
      <c r="H503" s="14">
        <f t="shared" si="1"/>
        <v>31.029000000000003</v>
      </c>
      <c r="I503" s="14">
        <f t="shared" si="1"/>
        <v>29.610500000000002</v>
      </c>
      <c r="J503" s="14">
        <f t="shared" si="1"/>
        <v>36.745</v>
      </c>
      <c r="K503" s="14">
        <f t="shared" si="1"/>
        <v>37.7435</v>
      </c>
      <c r="L503" s="14">
        <f t="shared" si="1"/>
        <v>21.51833333333333</v>
      </c>
    </row>
    <row r="504" spans="2:12" ht="12.75">
      <c r="B504" s="1" t="s">
        <v>69</v>
      </c>
      <c r="C504" s="14">
        <f>STDEV(C483:C502)</f>
        <v>2.4684548757642184</v>
      </c>
      <c r="D504" s="14">
        <f aca="true" t="shared" si="2" ref="D504:L504">STDEV(D483:D502)</f>
        <v>3.0187207119642965</v>
      </c>
      <c r="E504" s="14">
        <f t="shared" si="2"/>
        <v>3.020770684165883</v>
      </c>
      <c r="F504" s="14">
        <f t="shared" si="2"/>
        <v>2.8172503858979234</v>
      </c>
      <c r="G504" s="14">
        <f t="shared" si="2"/>
        <v>3.6958641180307934</v>
      </c>
      <c r="H504" s="14">
        <f t="shared" si="2"/>
        <v>4.034618484539694</v>
      </c>
      <c r="I504" s="14">
        <f t="shared" si="2"/>
        <v>5.596030054281429</v>
      </c>
      <c r="J504" s="14">
        <f t="shared" si="2"/>
        <v>5.115855127367313</v>
      </c>
      <c r="K504" s="14">
        <f t="shared" si="2"/>
        <v>5.723944421187413</v>
      </c>
      <c r="L504" s="14">
        <f t="shared" si="2"/>
        <v>3.138513541704412</v>
      </c>
    </row>
    <row r="505" ht="12.75">
      <c r="L505" s="10"/>
    </row>
    <row r="506" spans="3:12" ht="12.75">
      <c r="C506" s="2">
        <v>125</v>
      </c>
      <c r="D506" s="2">
        <v>250</v>
      </c>
      <c r="E506" s="2">
        <v>500</v>
      </c>
      <c r="F506" s="2">
        <v>1000</v>
      </c>
      <c r="G506" s="2">
        <v>2000</v>
      </c>
      <c r="H506" s="2">
        <v>4000</v>
      </c>
      <c r="I506" s="2">
        <v>8000</v>
      </c>
      <c r="J506" s="2" t="s">
        <v>3</v>
      </c>
      <c r="K506" s="2" t="s">
        <v>4</v>
      </c>
      <c r="L506" s="13"/>
    </row>
    <row r="507" spans="1:12" ht="12.75">
      <c r="A507" t="s">
        <v>42</v>
      </c>
      <c r="B507" t="s">
        <v>6</v>
      </c>
      <c r="C507" s="8">
        <v>-33.33</v>
      </c>
      <c r="D507" s="8">
        <v>-28.13</v>
      </c>
      <c r="E507" s="8">
        <v>-25.89</v>
      </c>
      <c r="F507" s="8">
        <v>-29.57</v>
      </c>
      <c r="G507" s="8">
        <v>-36.49</v>
      </c>
      <c r="H507" s="8">
        <v>-37.23</v>
      </c>
      <c r="I507" s="8">
        <v>-31.11</v>
      </c>
      <c r="J507" s="8">
        <v>-23.87</v>
      </c>
      <c r="K507" s="8">
        <v>-17.34</v>
      </c>
      <c r="L507" s="10"/>
    </row>
    <row r="508" spans="1:12" ht="12.75">
      <c r="A508" t="s">
        <v>43</v>
      </c>
      <c r="B508" t="s">
        <v>6</v>
      </c>
      <c r="C508" s="8">
        <v>-24.72</v>
      </c>
      <c r="D508" s="8">
        <v>-19.43</v>
      </c>
      <c r="E508" s="8">
        <v>-19.19</v>
      </c>
      <c r="F508" s="8">
        <v>-22.83</v>
      </c>
      <c r="G508" s="8">
        <v>-29.33</v>
      </c>
      <c r="H508" s="8">
        <v>-30.49</v>
      </c>
      <c r="I508" s="8">
        <v>-24.41</v>
      </c>
      <c r="J508" s="8">
        <v>-14.97</v>
      </c>
      <c r="K508" s="8">
        <v>-10.13</v>
      </c>
      <c r="L508" s="10"/>
    </row>
    <row r="509" spans="1:12" ht="12.75">
      <c r="A509" t="s">
        <v>44</v>
      </c>
      <c r="B509" t="s">
        <v>6</v>
      </c>
      <c r="C509" s="3">
        <v>-33.19</v>
      </c>
      <c r="D509" s="3">
        <v>-18.94</v>
      </c>
      <c r="E509" s="3">
        <v>-27.47</v>
      </c>
      <c r="F509" s="3">
        <v>-31.87</v>
      </c>
      <c r="G509" s="3">
        <v>-38.88</v>
      </c>
      <c r="H509" s="3">
        <v>-39.02</v>
      </c>
      <c r="I509" s="3">
        <v>-32.55</v>
      </c>
      <c r="J509" s="3">
        <v>-21.49</v>
      </c>
      <c r="K509" s="3">
        <v>-15.58</v>
      </c>
      <c r="L509" s="10"/>
    </row>
    <row r="510" spans="1:12" ht="12.75">
      <c r="A510" t="s">
        <v>45</v>
      </c>
      <c r="B510" t="s">
        <v>6</v>
      </c>
      <c r="C510" s="8">
        <v>-27.15</v>
      </c>
      <c r="D510" s="8">
        <v>-20.92</v>
      </c>
      <c r="E510" s="8">
        <v>-20.37</v>
      </c>
      <c r="F510" s="8">
        <v>-23.21</v>
      </c>
      <c r="G510" s="8">
        <v>-30.45</v>
      </c>
      <c r="H510" s="8">
        <v>-31.04</v>
      </c>
      <c r="I510" s="8">
        <v>-24.9</v>
      </c>
      <c r="J510" s="8">
        <v>-15.21</v>
      </c>
      <c r="K510" s="8">
        <v>-8.92</v>
      </c>
      <c r="L510" s="10"/>
    </row>
    <row r="511" spans="1:12" ht="12.75">
      <c r="A511" t="s">
        <v>46</v>
      </c>
      <c r="B511" t="s">
        <v>6</v>
      </c>
      <c r="C511" s="8">
        <v>-24.33</v>
      </c>
      <c r="D511" s="8">
        <v>-21.45</v>
      </c>
      <c r="E511" s="8">
        <v>-19.86</v>
      </c>
      <c r="F511" s="8">
        <v>-22.58</v>
      </c>
      <c r="G511" s="8">
        <v>-29.85</v>
      </c>
      <c r="H511" s="8">
        <v>-31.74</v>
      </c>
      <c r="I511" s="8">
        <v>-24.72</v>
      </c>
      <c r="J511" s="8">
        <v>-15.45</v>
      </c>
      <c r="K511" s="8">
        <v>-7.16</v>
      </c>
      <c r="L511" s="10"/>
    </row>
    <row r="512" spans="1:12" ht="12.75">
      <c r="A512" t="s">
        <v>47</v>
      </c>
      <c r="B512" t="s">
        <v>6</v>
      </c>
      <c r="C512" s="8">
        <v>-23.15</v>
      </c>
      <c r="D512" s="8">
        <v>-21.66</v>
      </c>
      <c r="E512" s="8">
        <v>-21.15</v>
      </c>
      <c r="F512" s="8">
        <v>-22.97</v>
      </c>
      <c r="G512" s="8">
        <v>-28.91</v>
      </c>
      <c r="H512" s="8">
        <v>-31.34</v>
      </c>
      <c r="I512" s="8">
        <v>-24.53</v>
      </c>
      <c r="J512" s="8">
        <v>-15.7</v>
      </c>
      <c r="K512" s="8">
        <v>-8.37</v>
      </c>
      <c r="L512" s="10"/>
    </row>
    <row r="513" spans="1:12" ht="12.75">
      <c r="A513" t="s">
        <v>48</v>
      </c>
      <c r="B513" t="s">
        <v>6</v>
      </c>
      <c r="C513" s="8">
        <v>-26.24</v>
      </c>
      <c r="D513" s="8">
        <v>-21.56</v>
      </c>
      <c r="E513" s="8">
        <v>-20.93</v>
      </c>
      <c r="F513" s="8">
        <v>-22</v>
      </c>
      <c r="G513" s="8">
        <v>-30.21</v>
      </c>
      <c r="H513" s="8">
        <v>-30.88</v>
      </c>
      <c r="I513" s="8">
        <v>-21.44</v>
      </c>
      <c r="J513" s="8">
        <v>-15.39</v>
      </c>
      <c r="K513" s="8">
        <v>-10.21</v>
      </c>
      <c r="L513" s="10"/>
    </row>
    <row r="514" spans="1:12" ht="12.75">
      <c r="A514" t="s">
        <v>49</v>
      </c>
      <c r="B514" t="s">
        <v>6</v>
      </c>
      <c r="C514" s="8">
        <v>-23.69</v>
      </c>
      <c r="D514" s="8">
        <v>-21.78</v>
      </c>
      <c r="E514" s="8">
        <v>-21.61</v>
      </c>
      <c r="F514" s="8">
        <v>-23.96</v>
      </c>
      <c r="G514" s="8">
        <v>-27.01</v>
      </c>
      <c r="H514" s="8">
        <v>-28.55</v>
      </c>
      <c r="I514" s="8">
        <v>-23.28</v>
      </c>
      <c r="J514" s="8">
        <v>-16.01</v>
      </c>
      <c r="K514" s="8">
        <v>-11.68</v>
      </c>
      <c r="L514" s="10"/>
    </row>
    <row r="515" spans="1:12" ht="12.75">
      <c r="A515" t="s">
        <v>50</v>
      </c>
      <c r="B515" t="s">
        <v>6</v>
      </c>
      <c r="C515" s="8">
        <v>-25.63</v>
      </c>
      <c r="D515" s="8">
        <v>-22.18</v>
      </c>
      <c r="E515" s="8">
        <v>-20.4</v>
      </c>
      <c r="F515" s="8">
        <v>-22.68</v>
      </c>
      <c r="G515" s="8">
        <v>-29.33</v>
      </c>
      <c r="H515" s="8">
        <v>-31.66</v>
      </c>
      <c r="I515" s="8">
        <v>-24.89</v>
      </c>
      <c r="J515" s="8">
        <v>-17.4</v>
      </c>
      <c r="K515" s="8">
        <v>-10.91</v>
      </c>
      <c r="L515" s="10"/>
    </row>
    <row r="516" spans="1:12" ht="12.75">
      <c r="A516" t="s">
        <v>51</v>
      </c>
      <c r="B516" t="s">
        <v>6</v>
      </c>
      <c r="C516" s="8">
        <v>-27.17</v>
      </c>
      <c r="D516" s="8">
        <v>-21.56</v>
      </c>
      <c r="E516" s="8">
        <v>-20.3</v>
      </c>
      <c r="F516" s="8">
        <v>-23.73</v>
      </c>
      <c r="G516" s="8">
        <v>-30.99</v>
      </c>
      <c r="H516" s="8">
        <v>-31.68</v>
      </c>
      <c r="I516" s="8">
        <v>-24.35</v>
      </c>
      <c r="J516" s="8">
        <v>-15.82</v>
      </c>
      <c r="K516" s="8">
        <v>-9.27</v>
      </c>
      <c r="L516" s="10"/>
    </row>
    <row r="517" spans="1:12" ht="12.75">
      <c r="A517" t="s">
        <v>52</v>
      </c>
      <c r="B517" t="s">
        <v>6</v>
      </c>
      <c r="C517" s="8">
        <v>-25.18</v>
      </c>
      <c r="D517" s="8">
        <v>-22.93</v>
      </c>
      <c r="E517" s="8">
        <v>-21.62</v>
      </c>
      <c r="F517" s="8">
        <v>-25.3</v>
      </c>
      <c r="G517" s="8">
        <v>-31.36</v>
      </c>
      <c r="H517" s="8">
        <v>-26.37</v>
      </c>
      <c r="I517" s="8">
        <v>-24.78</v>
      </c>
      <c r="J517" s="8">
        <v>-16.86</v>
      </c>
      <c r="K517" s="8">
        <v>-11.83</v>
      </c>
      <c r="L517" s="10"/>
    </row>
    <row r="518" spans="1:12" ht="12.75">
      <c r="A518" t="s">
        <v>53</v>
      </c>
      <c r="B518" t="s">
        <v>6</v>
      </c>
      <c r="C518" s="8">
        <v>-28.55</v>
      </c>
      <c r="D518" s="8">
        <v>-21.56</v>
      </c>
      <c r="E518" s="8">
        <v>-21.49</v>
      </c>
      <c r="F518" s="8">
        <v>-25.32</v>
      </c>
      <c r="G518" s="8">
        <v>-31.58</v>
      </c>
      <c r="H518" s="8">
        <v>-30.54</v>
      </c>
      <c r="I518" s="8">
        <v>-24.69</v>
      </c>
      <c r="J518" s="8">
        <v>-16.88</v>
      </c>
      <c r="K518" s="8">
        <v>-11.48</v>
      </c>
      <c r="L518" s="10"/>
    </row>
    <row r="519" spans="1:12" ht="12.75">
      <c r="A519" t="s">
        <v>66</v>
      </c>
      <c r="B519" t="s">
        <v>6</v>
      </c>
      <c r="C519" s="8">
        <v>-23.27</v>
      </c>
      <c r="D519" s="8">
        <v>-23.33</v>
      </c>
      <c r="E519" s="8">
        <v>-21.79</v>
      </c>
      <c r="F519" s="8">
        <v>-24.68</v>
      </c>
      <c r="G519" s="8">
        <v>-32.01</v>
      </c>
      <c r="H519" s="8">
        <v>-26.73</v>
      </c>
      <c r="I519" s="8">
        <v>-24.95</v>
      </c>
      <c r="J519" s="8">
        <v>-15.97</v>
      </c>
      <c r="K519" s="8">
        <v>-9.6</v>
      </c>
      <c r="L519" s="10"/>
    </row>
    <row r="520" spans="1:12" ht="12.75">
      <c r="A520" t="s">
        <v>54</v>
      </c>
      <c r="B520" t="s">
        <v>6</v>
      </c>
      <c r="C520" s="8">
        <v>-28.26</v>
      </c>
      <c r="D520" s="8">
        <v>-24.95</v>
      </c>
      <c r="E520" s="8">
        <v>-23.23</v>
      </c>
      <c r="F520" s="8">
        <v>-24.73</v>
      </c>
      <c r="G520" s="8">
        <v>-26.27</v>
      </c>
      <c r="H520" s="8">
        <v>-28.09</v>
      </c>
      <c r="I520" s="8">
        <v>-25.1</v>
      </c>
      <c r="J520" s="8">
        <v>-16.01</v>
      </c>
      <c r="K520" s="8">
        <v>-10.85</v>
      </c>
      <c r="L520" s="10"/>
    </row>
    <row r="521" spans="1:12" ht="12.75">
      <c r="A521" t="s">
        <v>67</v>
      </c>
      <c r="B521" t="s">
        <v>6</v>
      </c>
      <c r="C521" s="8">
        <v>-30.48</v>
      </c>
      <c r="D521" s="8">
        <v>-23.98</v>
      </c>
      <c r="E521" s="8">
        <v>-23.35</v>
      </c>
      <c r="F521" s="8">
        <v>-26.92</v>
      </c>
      <c r="G521" s="8">
        <v>-32.9</v>
      </c>
      <c r="H521" s="8">
        <v>-31.08</v>
      </c>
      <c r="I521" s="8">
        <v>-23.82</v>
      </c>
      <c r="J521" s="8">
        <v>-18.34</v>
      </c>
      <c r="K521" s="8">
        <v>-11.44</v>
      </c>
      <c r="L521" s="10"/>
    </row>
    <row r="522" spans="1:12" ht="12.75">
      <c r="A522" t="s">
        <v>56</v>
      </c>
      <c r="B522" t="s">
        <v>6</v>
      </c>
      <c r="C522" s="8">
        <v>-30.02</v>
      </c>
      <c r="D522" s="8">
        <v>-24.85</v>
      </c>
      <c r="E522" s="8">
        <v>-23.63</v>
      </c>
      <c r="F522" s="8">
        <v>-26.85</v>
      </c>
      <c r="G522" s="8">
        <v>-33.68</v>
      </c>
      <c r="H522" s="8">
        <v>-31.58</v>
      </c>
      <c r="I522" s="8">
        <v>-24.82</v>
      </c>
      <c r="J522" s="8">
        <v>-17.05</v>
      </c>
      <c r="K522" s="8">
        <v>-8.28</v>
      </c>
      <c r="L522" s="10"/>
    </row>
    <row r="523" spans="1:12" ht="12.75">
      <c r="A523" t="s">
        <v>57</v>
      </c>
      <c r="B523" t="s">
        <v>6</v>
      </c>
      <c r="C523" s="8">
        <v>-28.35</v>
      </c>
      <c r="D523" s="8">
        <v>-26.27</v>
      </c>
      <c r="E523" s="8">
        <v>-24.55</v>
      </c>
      <c r="F523" s="8">
        <v>-26.28</v>
      </c>
      <c r="G523" s="8">
        <v>-32.73</v>
      </c>
      <c r="H523" s="8">
        <v>-31.52</v>
      </c>
      <c r="I523" s="8">
        <v>-24.99</v>
      </c>
      <c r="J523" s="8">
        <v>-7.55</v>
      </c>
      <c r="K523" s="8">
        <v>-2.99</v>
      </c>
      <c r="L523" s="10"/>
    </row>
    <row r="524" spans="1:12" ht="12.75">
      <c r="A524" t="s">
        <v>60</v>
      </c>
      <c r="B524" t="s">
        <v>6</v>
      </c>
      <c r="C524" s="8">
        <v>-29.13</v>
      </c>
      <c r="D524" s="8">
        <v>-21.16</v>
      </c>
      <c r="E524" s="8">
        <v>-20.83</v>
      </c>
      <c r="F524" s="8">
        <v>-22.78</v>
      </c>
      <c r="G524" s="8">
        <v>-28.23</v>
      </c>
      <c r="H524" s="8">
        <v>-28.5</v>
      </c>
      <c r="I524" s="8">
        <v>-24.46</v>
      </c>
      <c r="J524" s="8">
        <v>-15.36</v>
      </c>
      <c r="K524" s="8">
        <v>-9.79</v>
      </c>
      <c r="L524" s="10"/>
    </row>
    <row r="525" spans="1:12" ht="12.75">
      <c r="A525" t="s">
        <v>61</v>
      </c>
      <c r="B525" t="s">
        <v>6</v>
      </c>
      <c r="C525" s="8">
        <v>-27.91</v>
      </c>
      <c r="D525" s="8">
        <v>-23.73</v>
      </c>
      <c r="E525" s="8">
        <v>-22.29</v>
      </c>
      <c r="F525" s="8">
        <v>-24.31</v>
      </c>
      <c r="G525" s="8">
        <v>-28.94</v>
      </c>
      <c r="H525" s="8">
        <v>-27.84</v>
      </c>
      <c r="I525" s="8">
        <v>-24.65</v>
      </c>
      <c r="J525" s="8">
        <v>-15.89</v>
      </c>
      <c r="K525" s="8">
        <v>-10</v>
      </c>
      <c r="L525" s="10"/>
    </row>
    <row r="526" spans="1:12" ht="12.75">
      <c r="A526" t="s">
        <v>62</v>
      </c>
      <c r="B526" t="s">
        <v>6</v>
      </c>
      <c r="C526" s="8">
        <v>-24.96</v>
      </c>
      <c r="D526" s="8">
        <v>-23.42</v>
      </c>
      <c r="E526" s="8">
        <v>-20.97</v>
      </c>
      <c r="F526" s="8">
        <v>-23</v>
      </c>
      <c r="G526" s="8">
        <v>-29.52</v>
      </c>
      <c r="H526" s="8">
        <v>-31.68</v>
      </c>
      <c r="I526" s="8">
        <v>-24.61</v>
      </c>
      <c r="J526" s="8">
        <v>-15.89</v>
      </c>
      <c r="K526" s="8">
        <v>-9.56</v>
      </c>
      <c r="L526" s="10"/>
    </row>
    <row r="527" spans="2:12" ht="12.75">
      <c r="B527" s="1" t="s">
        <v>40</v>
      </c>
      <c r="C527" s="14">
        <f>AVERAGE(C507:C526)</f>
        <v>-27.235500000000002</v>
      </c>
      <c r="D527" s="14">
        <f aca="true" t="shared" si="3" ref="D527:K527">AVERAGE(D507:D526)</f>
        <v>-22.689500000000002</v>
      </c>
      <c r="E527" s="14">
        <f t="shared" si="3"/>
        <v>-22.046000000000003</v>
      </c>
      <c r="F527" s="14">
        <f t="shared" si="3"/>
        <v>-24.7785</v>
      </c>
      <c r="G527" s="14">
        <f t="shared" si="3"/>
        <v>-30.9335</v>
      </c>
      <c r="H527" s="14">
        <f t="shared" si="3"/>
        <v>-30.878000000000004</v>
      </c>
      <c r="I527" s="14">
        <f t="shared" si="3"/>
        <v>-25.1525</v>
      </c>
      <c r="J527" s="14">
        <f t="shared" si="3"/>
        <v>-16.3555</v>
      </c>
      <c r="K527" s="14">
        <f t="shared" si="3"/>
        <v>-10.269499999999999</v>
      </c>
      <c r="L527" s="14"/>
    </row>
    <row r="528" spans="2:12" ht="12.75">
      <c r="B528" s="1" t="s">
        <v>69</v>
      </c>
      <c r="C528" s="14">
        <f>STDEV(C507:C526)</f>
        <v>3.005984338300014</v>
      </c>
      <c r="D528" s="14">
        <f aca="true" t="shared" si="4" ref="D528:K528">STDEV(D507:D526)</f>
        <v>2.2196525925420585</v>
      </c>
      <c r="E528" s="14">
        <f t="shared" si="4"/>
        <v>2.0909589842185063</v>
      </c>
      <c r="F528" s="14">
        <f t="shared" si="4"/>
        <v>2.519265295989897</v>
      </c>
      <c r="G528" s="14">
        <f t="shared" si="4"/>
        <v>3.008868077078713</v>
      </c>
      <c r="H528" s="14">
        <f t="shared" si="4"/>
        <v>3.0464484930903453</v>
      </c>
      <c r="I528" s="14">
        <f t="shared" si="4"/>
        <v>2.4359324919346723</v>
      </c>
      <c r="J528" s="14">
        <f t="shared" si="4"/>
        <v>3.0255133970599903</v>
      </c>
      <c r="K528" s="14">
        <f t="shared" si="4"/>
        <v>2.906655656465548</v>
      </c>
      <c r="L528" s="14"/>
    </row>
    <row r="529" spans="2:12" ht="12.75">
      <c r="B529" s="1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3:12" ht="12.75">
      <c r="C530" s="2">
        <v>125</v>
      </c>
      <c r="D530" s="2">
        <v>250</v>
      </c>
      <c r="E530" s="2">
        <v>500</v>
      </c>
      <c r="F530" s="2">
        <v>1000</v>
      </c>
      <c r="G530" s="2">
        <v>2000</v>
      </c>
      <c r="H530" s="2">
        <v>4000</v>
      </c>
      <c r="I530" s="2">
        <v>8000</v>
      </c>
      <c r="J530" s="1" t="s">
        <v>3</v>
      </c>
      <c r="K530" s="1" t="s">
        <v>4</v>
      </c>
      <c r="L530" s="13" t="s">
        <v>72</v>
      </c>
    </row>
    <row r="531" spans="1:12" s="21" customFormat="1" ht="12.75">
      <c r="A531" s="21" t="s">
        <v>42</v>
      </c>
      <c r="B531" s="21" t="s">
        <v>7</v>
      </c>
      <c r="C531" s="22">
        <f>C483-Calib!D$20+8.34</f>
        <v>24.779488956371853</v>
      </c>
      <c r="D531" s="22">
        <f>D483-Calib!E$20+8.34</f>
        <v>21.942459143166158</v>
      </c>
      <c r="E531" s="22">
        <f>E483-Calib!F$20+8.34</f>
        <v>21.611563956584877</v>
      </c>
      <c r="F531" s="22">
        <f>F483-Calib!G$20+8.34</f>
        <v>20.46994542160281</v>
      </c>
      <c r="G531" s="22">
        <f>G483-Calib!H$20+8.34</f>
        <v>21.731870273030392</v>
      </c>
      <c r="H531" s="22">
        <f>H483-Calib!I$20+8.34</f>
        <v>17.06164071012423</v>
      </c>
      <c r="I531" s="22">
        <f>I483-Calib!J$20+8.34</f>
        <v>18.196515479904704</v>
      </c>
      <c r="J531" s="22">
        <f>J483-Calib!K$20+8.34</f>
        <v>16.53173264089826</v>
      </c>
      <c r="K531" s="22">
        <f>K483-Calib!L$20+8.34</f>
        <v>15.597197245816286</v>
      </c>
      <c r="L531" s="22">
        <f>AVERAGE(E531:G531)</f>
        <v>21.271126550406027</v>
      </c>
    </row>
    <row r="532" spans="1:12" ht="12.75">
      <c r="A532" t="s">
        <v>43</v>
      </c>
      <c r="B532" t="s">
        <v>7</v>
      </c>
      <c r="C532" s="8">
        <f>C484-Calib!D$20</f>
        <v>16.149488956371854</v>
      </c>
      <c r="D532" s="8">
        <f>D484-Calib!E$20</f>
        <v>16.442459143166158</v>
      </c>
      <c r="E532" s="8">
        <f>E484-Calib!F$20</f>
        <v>15.561563956584877</v>
      </c>
      <c r="F532" s="8">
        <f>F484-Calib!G$20</f>
        <v>14.479945421602807</v>
      </c>
      <c r="G532" s="8">
        <f>G484-Calib!H$20</f>
        <v>15.371870273030389</v>
      </c>
      <c r="H532" s="8">
        <f>H484-Calib!I$20</f>
        <v>12.571640710124232</v>
      </c>
      <c r="I532" s="8">
        <f>I484-Calib!J$20</f>
        <v>11.656515479904709</v>
      </c>
      <c r="J532" s="8">
        <f>J484-Calib!K$20</f>
        <v>11.991732640898263</v>
      </c>
      <c r="K532" s="8">
        <f>K484-Calib!L$20</f>
        <v>11.577197245816286</v>
      </c>
      <c r="L532" s="9">
        <f aca="true" t="shared" si="5" ref="L532:L552">AVERAGE(E532:G532)</f>
        <v>15.13779321707269</v>
      </c>
    </row>
    <row r="533" spans="1:12" s="21" customFormat="1" ht="12.75">
      <c r="A533" s="21" t="s">
        <v>44</v>
      </c>
      <c r="B533" s="21" t="s">
        <v>7</v>
      </c>
      <c r="C533" s="22">
        <f>C485-Calib!D$20+8.34</f>
        <v>17.709488956371857</v>
      </c>
      <c r="D533" s="22">
        <f>D485-Calib!E$20+8.34</f>
        <v>12.942459143166156</v>
      </c>
      <c r="E533" s="22">
        <f>E485-Calib!F$20+8.34</f>
        <v>9.751563956584878</v>
      </c>
      <c r="F533" s="22">
        <f>F485-Calib!G$20+8.34</f>
        <v>12.489945421602808</v>
      </c>
      <c r="G533" s="22">
        <f>G485-Calib!H$20+8.34</f>
        <v>10.631870273030387</v>
      </c>
      <c r="H533" s="22">
        <f>H485-Calib!I$20+8.34</f>
        <v>10.051640710124229</v>
      </c>
      <c r="I533" s="22">
        <f>I485-Calib!J$20+8.34</f>
        <v>5.576515479904707</v>
      </c>
      <c r="J533" s="22">
        <f>J485-Calib!K$20+8.34</f>
        <v>6.861732640898264</v>
      </c>
      <c r="K533" s="22">
        <f>K485-Calib!L$20+8.34</f>
        <v>5.917197245816286</v>
      </c>
      <c r="L533" s="22">
        <f t="shared" si="5"/>
        <v>10.957793217072691</v>
      </c>
    </row>
    <row r="534" spans="1:12" ht="12.75">
      <c r="A534" t="s">
        <v>45</v>
      </c>
      <c r="B534" t="s">
        <v>7</v>
      </c>
      <c r="C534" s="8">
        <f>C486-Calib!D$20</f>
        <v>14.929488956371854</v>
      </c>
      <c r="D534" s="8">
        <f>D486-Calib!E$20</f>
        <v>9.932459143166156</v>
      </c>
      <c r="E534" s="8">
        <f>E486-Calib!F$20</f>
        <v>8.951563956584877</v>
      </c>
      <c r="F534" s="8">
        <f>F486-Calib!G$20</f>
        <v>9.299945421602807</v>
      </c>
      <c r="G534" s="8">
        <f>G486-Calib!H$20</f>
        <v>9.571870273030388</v>
      </c>
      <c r="H534" s="8">
        <f>H486-Calib!I$20</f>
        <v>9.611640710124231</v>
      </c>
      <c r="I534" s="8">
        <f>I486-Calib!J$20</f>
        <v>6.546515479904702</v>
      </c>
      <c r="J534" s="8">
        <f>J486-Calib!K$20</f>
        <v>7.981732640898258</v>
      </c>
      <c r="K534" s="8">
        <f>K486-Calib!L$20</f>
        <v>7.967197245816287</v>
      </c>
      <c r="L534" s="9">
        <f t="shared" si="5"/>
        <v>9.274459883739357</v>
      </c>
    </row>
    <row r="535" spans="1:12" ht="12.75">
      <c r="A535" t="s">
        <v>46</v>
      </c>
      <c r="B535" t="s">
        <v>7</v>
      </c>
      <c r="C535" s="8">
        <f>C487-Calib!D$20</f>
        <v>13.659488956371854</v>
      </c>
      <c r="D535" s="8">
        <f>D487-Calib!E$20</f>
        <v>8.552459143166157</v>
      </c>
      <c r="E535" s="8">
        <f>E487-Calib!F$20</f>
        <v>9.411563956584878</v>
      </c>
      <c r="F535" s="8">
        <f>F487-Calib!G$20</f>
        <v>8.349945421602808</v>
      </c>
      <c r="G535" s="8">
        <f>G487-Calib!H$20</f>
        <v>8.711870273030389</v>
      </c>
      <c r="H535" s="8">
        <f>H487-Calib!I$20</f>
        <v>7.711640710124232</v>
      </c>
      <c r="I535" s="8">
        <f>I487-Calib!J$20</f>
        <v>3.8765154799047075</v>
      </c>
      <c r="J535" s="8">
        <f>J487-Calib!K$20</f>
        <v>5.491732640898263</v>
      </c>
      <c r="K535" s="8">
        <f>K487-Calib!L$20</f>
        <v>5.1171972458162855</v>
      </c>
      <c r="L535" s="9">
        <f t="shared" si="5"/>
        <v>8.824459883739358</v>
      </c>
    </row>
    <row r="536" spans="1:12" ht="12.75">
      <c r="A536" t="s">
        <v>47</v>
      </c>
      <c r="B536" t="s">
        <v>7</v>
      </c>
      <c r="C536" s="8">
        <f>C488-Calib!D$20</f>
        <v>14.519488956371854</v>
      </c>
      <c r="D536" s="8">
        <f>D488-Calib!E$20</f>
        <v>9.002459143166156</v>
      </c>
      <c r="E536" s="8">
        <f>E488-Calib!F$20</f>
        <v>8.161563956584878</v>
      </c>
      <c r="F536" s="8">
        <f>F488-Calib!G$20</f>
        <v>7.989945421602808</v>
      </c>
      <c r="G536" s="8">
        <f>G488-Calib!H$20</f>
        <v>6.861870273030387</v>
      </c>
      <c r="H536" s="8">
        <f>H488-Calib!I$20</f>
        <v>6.341640710124228</v>
      </c>
      <c r="I536" s="8">
        <f>I488-Calib!J$20</f>
        <v>2.8665154799047023</v>
      </c>
      <c r="J536" s="8">
        <f>J488-Calib!K$20</f>
        <v>3.8217326408982615</v>
      </c>
      <c r="K536" s="8">
        <f>K488-Calib!L$20</f>
        <v>3.23719724581629</v>
      </c>
      <c r="L536" s="9">
        <f t="shared" si="5"/>
        <v>7.671126550406025</v>
      </c>
    </row>
    <row r="537" spans="1:12" ht="12.75">
      <c r="A537" t="s">
        <v>48</v>
      </c>
      <c r="B537" t="s">
        <v>7</v>
      </c>
      <c r="C537" s="8">
        <f>C489-Calib!D$20</f>
        <v>13.209488956371855</v>
      </c>
      <c r="D537" s="8">
        <f>D489-Calib!E$20</f>
        <v>9.042459143166155</v>
      </c>
      <c r="E537" s="8">
        <f>E489-Calib!F$20</f>
        <v>7.661563956584878</v>
      </c>
      <c r="F537" s="8">
        <f>F489-Calib!G$20</f>
        <v>7.589945421602806</v>
      </c>
      <c r="G537" s="8">
        <f>G489-Calib!H$20</f>
        <v>6.691870273030389</v>
      </c>
      <c r="H537" s="8">
        <f>H489-Calib!I$20</f>
        <v>6.321640710124232</v>
      </c>
      <c r="I537" s="8">
        <f>I489-Calib!J$20</f>
        <v>1.1965154799047042</v>
      </c>
      <c r="J537" s="8">
        <f>J489-Calib!K$20</f>
        <v>2.1317326408982638</v>
      </c>
      <c r="K537" s="8">
        <f>K489-Calib!L$20</f>
        <v>0.8071972458162904</v>
      </c>
      <c r="L537" s="9">
        <f t="shared" si="5"/>
        <v>7.3144598837393575</v>
      </c>
    </row>
    <row r="538" spans="1:12" ht="12.75">
      <c r="A538" t="s">
        <v>49</v>
      </c>
      <c r="B538" t="s">
        <v>7</v>
      </c>
      <c r="C538" s="8">
        <f>C490-Calib!D$20</f>
        <v>12.679488956371856</v>
      </c>
      <c r="D538" s="8">
        <f>D490-Calib!E$20</f>
        <v>8.552459143166157</v>
      </c>
      <c r="E538" s="8">
        <f>E490-Calib!F$20</f>
        <v>7.381563956584877</v>
      </c>
      <c r="F538" s="8">
        <f>F490-Calib!G$20</f>
        <v>7.049945421602807</v>
      </c>
      <c r="G538" s="8">
        <f>G490-Calib!H$20</f>
        <v>6.451870273030387</v>
      </c>
      <c r="H538" s="8">
        <f>H490-Calib!I$20</f>
        <v>5.171640710124233</v>
      </c>
      <c r="I538" s="8">
        <f>I490-Calib!J$20</f>
        <v>0.03651547990470405</v>
      </c>
      <c r="J538" s="8">
        <f>J490-Calib!K$20</f>
        <v>0.9217326408982629</v>
      </c>
      <c r="K538" s="8">
        <f>K490-Calib!L$20</f>
        <v>-0.6028027541837133</v>
      </c>
      <c r="L538" s="9">
        <f t="shared" si="5"/>
        <v>6.961126550406024</v>
      </c>
    </row>
    <row r="539" spans="1:12" ht="12.75">
      <c r="A539" t="s">
        <v>50</v>
      </c>
      <c r="B539" t="s">
        <v>7</v>
      </c>
      <c r="C539" s="8">
        <f>C491-Calib!D$20</f>
        <v>12.349488956371856</v>
      </c>
      <c r="D539" s="8">
        <f>D491-Calib!E$20</f>
        <v>8.102459143166158</v>
      </c>
      <c r="E539" s="8">
        <f>E491-Calib!F$20</f>
        <v>7.251563956584878</v>
      </c>
      <c r="F539" s="8">
        <f>F491-Calib!G$20</f>
        <v>7.1599454216028064</v>
      </c>
      <c r="G539" s="8">
        <f>G491-Calib!H$20</f>
        <v>6.201870273030387</v>
      </c>
      <c r="H539" s="8">
        <f>H491-Calib!I$20</f>
        <v>4.461640710124229</v>
      </c>
      <c r="I539" s="8">
        <f>I491-Calib!J$20</f>
        <v>-1.2434845200952935</v>
      </c>
      <c r="J539" s="8">
        <f>J491-Calib!K$20</f>
        <v>-0.09826735910174023</v>
      </c>
      <c r="K539" s="8">
        <f>K491-Calib!L$20</f>
        <v>-1.9128027541837156</v>
      </c>
      <c r="L539" s="9">
        <f t="shared" si="5"/>
        <v>6.871126550406024</v>
      </c>
    </row>
    <row r="540" spans="1:12" ht="12.75">
      <c r="A540" t="s">
        <v>51</v>
      </c>
      <c r="B540" t="s">
        <v>7</v>
      </c>
      <c r="C540" s="8">
        <f>C492-Calib!D$20</f>
        <v>10.419488956371856</v>
      </c>
      <c r="D540" s="8">
        <f>D492-Calib!E$20</f>
        <v>8.262459143166158</v>
      </c>
      <c r="E540" s="8">
        <f>E492-Calib!F$20</f>
        <v>7.011563956584876</v>
      </c>
      <c r="F540" s="8">
        <f>F492-Calib!G$20</f>
        <v>6.109945421602809</v>
      </c>
      <c r="G540" s="8">
        <f>G492-Calib!H$20</f>
        <v>5.131870273030387</v>
      </c>
      <c r="H540" s="8">
        <f>H492-Calib!I$20</f>
        <v>2.8416407101242314</v>
      </c>
      <c r="I540" s="8">
        <f>I492-Calib!J$20</f>
        <v>-2.6434845200952957</v>
      </c>
      <c r="J540" s="8">
        <f>J492-Calib!K$20</f>
        <v>-1.4982673591017388</v>
      </c>
      <c r="K540" s="8">
        <f>K492-Calib!L$20</f>
        <v>-3.3428027541837153</v>
      </c>
      <c r="L540" s="9">
        <f t="shared" si="5"/>
        <v>6.084459883739357</v>
      </c>
    </row>
    <row r="541" spans="1:12" ht="12.75">
      <c r="A541" t="s">
        <v>52</v>
      </c>
      <c r="B541" t="s">
        <v>7</v>
      </c>
      <c r="C541" s="8">
        <f>C493-Calib!D$20</f>
        <v>10.739488956371854</v>
      </c>
      <c r="D541" s="8">
        <f>D493-Calib!E$20</f>
        <v>7.482459143166157</v>
      </c>
      <c r="E541" s="8">
        <f>E493-Calib!F$20</f>
        <v>7.031563956584879</v>
      </c>
      <c r="F541" s="8">
        <f>F493-Calib!G$20</f>
        <v>6.009945421602808</v>
      </c>
      <c r="G541" s="8">
        <f>G493-Calib!H$20</f>
        <v>4.461870273030389</v>
      </c>
      <c r="H541" s="8">
        <f>H493-Calib!I$20</f>
        <v>1.7116407101242288</v>
      </c>
      <c r="I541" s="8">
        <f>I493-Calib!J$20</f>
        <v>-3.9934845200952935</v>
      </c>
      <c r="J541" s="8">
        <f>J493-Calib!K$20</f>
        <v>-2.7282673591017357</v>
      </c>
      <c r="K541" s="8">
        <f>K493-Calib!L$20</f>
        <v>-4.792802754183711</v>
      </c>
      <c r="L541" s="9">
        <f t="shared" si="5"/>
        <v>5.834459883739359</v>
      </c>
    </row>
    <row r="542" spans="1:12" ht="12.75">
      <c r="A542" t="s">
        <v>53</v>
      </c>
      <c r="B542" t="s">
        <v>7</v>
      </c>
      <c r="C542" s="8">
        <f>C494-Calib!D$20</f>
        <v>10.609488956371855</v>
      </c>
      <c r="D542" s="8">
        <f>D494-Calib!E$20</f>
        <v>7.472459143166155</v>
      </c>
      <c r="E542" s="8">
        <f>E494-Calib!F$20</f>
        <v>7.211563956584879</v>
      </c>
      <c r="F542" s="8">
        <f>F494-Calib!G$20</f>
        <v>6.399945421602808</v>
      </c>
      <c r="G542" s="8">
        <f>G494-Calib!H$20</f>
        <v>5.111870273030387</v>
      </c>
      <c r="H542" s="8">
        <f>H494-Calib!I$20</f>
        <v>1.611640710124231</v>
      </c>
      <c r="I542" s="8">
        <f>I494-Calib!J$20</f>
        <v>-4.693484520095296</v>
      </c>
      <c r="J542" s="8">
        <f>J494-Calib!K$20</f>
        <v>-2.6582673591017354</v>
      </c>
      <c r="K542" s="8">
        <f>K494-Calib!L$20</f>
        <v>-4.662802754183716</v>
      </c>
      <c r="L542" s="9">
        <f t="shared" si="5"/>
        <v>6.241126550406025</v>
      </c>
    </row>
    <row r="543" spans="1:12" ht="12.75">
      <c r="A543" t="s">
        <v>66</v>
      </c>
      <c r="B543" t="s">
        <v>7</v>
      </c>
      <c r="C543" s="8">
        <f>C495-Calib!D$20</f>
        <v>10.349488956371856</v>
      </c>
      <c r="D543" s="8">
        <f>D495-Calib!E$20</f>
        <v>5.632459143166157</v>
      </c>
      <c r="E543" s="8">
        <f>E495-Calib!F$20</f>
        <v>6.321563956584878</v>
      </c>
      <c r="F543" s="8">
        <f>F495-Calib!G$20</f>
        <v>5.359945421602809</v>
      </c>
      <c r="G543" s="8">
        <f>G495-Calib!H$20</f>
        <v>3.9218702730303896</v>
      </c>
      <c r="H543" s="8">
        <f>H495-Calib!I$20</f>
        <v>0.8516407101242294</v>
      </c>
      <c r="I543" s="8">
        <f>I495-Calib!J$20</f>
        <v>-5.723484520095294</v>
      </c>
      <c r="J543" s="8">
        <f>J495-Calib!K$20</f>
        <v>-3.6982673591017416</v>
      </c>
      <c r="K543" s="8">
        <f>K495-Calib!L$20</f>
        <v>-5.8928027541837125</v>
      </c>
      <c r="L543" s="9">
        <f t="shared" si="5"/>
        <v>5.201126550406026</v>
      </c>
    </row>
    <row r="544" spans="1:12" ht="12.75">
      <c r="A544" t="s">
        <v>54</v>
      </c>
      <c r="B544" t="s">
        <v>7</v>
      </c>
      <c r="C544" s="8">
        <f>C496-Calib!D$20</f>
        <v>8.629488956371855</v>
      </c>
      <c r="D544" s="8">
        <f>D496-Calib!E$20</f>
        <v>3.9124591431661564</v>
      </c>
      <c r="E544" s="8">
        <f>E496-Calib!F$20</f>
        <v>5.941563956584879</v>
      </c>
      <c r="F544" s="8">
        <f>F496-Calib!G$20</f>
        <v>4.399945421602808</v>
      </c>
      <c r="G544" s="8">
        <f>G496-Calib!H$20</f>
        <v>3.501870273030388</v>
      </c>
      <c r="H544" s="8">
        <f>H496-Calib!I$20</f>
        <v>-0.5183592898757681</v>
      </c>
      <c r="I544" s="8">
        <f>I496-Calib!J$20</f>
        <v>-7.673484520095293</v>
      </c>
      <c r="J544" s="8">
        <f>J496-Calib!K$20</f>
        <v>-5.0582673591017375</v>
      </c>
      <c r="K544" s="8">
        <f>K496-Calib!L$20</f>
        <v>-7.472802754183711</v>
      </c>
      <c r="L544" s="9">
        <f t="shared" si="5"/>
        <v>4.614459883739358</v>
      </c>
    </row>
    <row r="545" spans="1:12" ht="12.75">
      <c r="A545" t="s">
        <v>67</v>
      </c>
      <c r="B545" t="s">
        <v>7</v>
      </c>
      <c r="C545" s="8">
        <f>C497-Calib!D$20</f>
        <v>9.559488956371855</v>
      </c>
      <c r="D545" s="8">
        <f>D497-Calib!E$20</f>
        <v>6.792459143166155</v>
      </c>
      <c r="E545" s="8">
        <f>E497-Calib!F$20</f>
        <v>5.691563956584879</v>
      </c>
      <c r="F545" s="8">
        <f>F497-Calib!G$20</f>
        <v>5.609945421602809</v>
      </c>
      <c r="G545" s="8">
        <f>G497-Calib!H$20</f>
        <v>2.7618702730303895</v>
      </c>
      <c r="H545" s="8">
        <f>H497-Calib!I$20</f>
        <v>0.9916407101242299</v>
      </c>
      <c r="I545" s="8">
        <f>I497-Calib!J$20</f>
        <v>-1.753484520095295</v>
      </c>
      <c r="J545" s="8">
        <f>J497-Calib!K$20</f>
        <v>-2.6082673591017382</v>
      </c>
      <c r="K545" s="8">
        <f>K497-Calib!L$20</f>
        <v>-4.172802754183714</v>
      </c>
      <c r="L545" s="9">
        <f t="shared" si="5"/>
        <v>4.687793217072692</v>
      </c>
    </row>
    <row r="546" spans="1:12" ht="12.75">
      <c r="A546" t="s">
        <v>56</v>
      </c>
      <c r="B546" t="s">
        <v>7</v>
      </c>
      <c r="C546" s="8">
        <f>C498-Calib!D$20</f>
        <v>8.249488956371854</v>
      </c>
      <c r="D546" s="8">
        <f>D498-Calib!E$20</f>
        <v>5.312459143166157</v>
      </c>
      <c r="E546" s="8">
        <f>E498-Calib!F$20</f>
        <v>4.481563956584878</v>
      </c>
      <c r="F546" s="8">
        <f>F498-Calib!G$20</f>
        <v>2.8999454216028084</v>
      </c>
      <c r="G546" s="8">
        <f>G498-Calib!H$20</f>
        <v>1.7418702730303899</v>
      </c>
      <c r="H546" s="8">
        <f>H498-Calib!I$20</f>
        <v>-1.628359289875771</v>
      </c>
      <c r="I546" s="8">
        <f>I498-Calib!J$20</f>
        <v>-6.7434845200952935</v>
      </c>
      <c r="J546" s="8">
        <f>J498-Calib!K$20</f>
        <v>-5.828267359101737</v>
      </c>
      <c r="K546" s="8">
        <f>K498-Calib!L$20</f>
        <v>-7.802802754183713</v>
      </c>
      <c r="L546" s="9">
        <f t="shared" si="5"/>
        <v>3.0411265504060254</v>
      </c>
    </row>
    <row r="547" spans="1:12" ht="12.75">
      <c r="A547" t="s">
        <v>57</v>
      </c>
      <c r="B547" t="s">
        <v>7</v>
      </c>
      <c r="C547" s="8">
        <f>C499-Calib!D$20</f>
        <v>8.469488956371855</v>
      </c>
      <c r="D547" s="8">
        <f>D499-Calib!E$20</f>
        <v>3.892459143166157</v>
      </c>
      <c r="E547" s="8">
        <f>E499-Calib!F$20</f>
        <v>3.661563956584878</v>
      </c>
      <c r="F547" s="8">
        <f>F499-Calib!G$20</f>
        <v>2.429945421602808</v>
      </c>
      <c r="G547" s="8">
        <f>G499-Calib!H$20</f>
        <v>-0.0781297269696104</v>
      </c>
      <c r="H547" s="8">
        <f>H499-Calib!I$20</f>
        <v>-3.7083592898757693</v>
      </c>
      <c r="I547" s="8">
        <f>I499-Calib!J$20</f>
        <v>-9.663484520095295</v>
      </c>
      <c r="J547" s="8">
        <f>J499-Calib!K$20</f>
        <v>-8.198267359101738</v>
      </c>
      <c r="K547" s="8">
        <f>K499-Calib!L$20</f>
        <v>-10.292802754183711</v>
      </c>
      <c r="L547" s="9">
        <f t="shared" si="5"/>
        <v>2.0044598837393584</v>
      </c>
    </row>
    <row r="548" spans="1:12" ht="12.75">
      <c r="A548" t="s">
        <v>60</v>
      </c>
      <c r="B548" t="s">
        <v>7</v>
      </c>
      <c r="C548" s="8">
        <f>C500-Calib!D$20</f>
        <v>11.719488956371855</v>
      </c>
      <c r="D548" s="8">
        <f>D500-Calib!E$20</f>
        <v>8.822459143166157</v>
      </c>
      <c r="E548" s="8">
        <f>E500-Calib!F$20</f>
        <v>7.481563956584878</v>
      </c>
      <c r="F548" s="8">
        <f>F500-Calib!G$20</f>
        <v>7.739945421602808</v>
      </c>
      <c r="G548" s="8">
        <f>G500-Calib!H$20</f>
        <v>7.301870273030389</v>
      </c>
      <c r="H548" s="8">
        <f>H500-Calib!I$20</f>
        <v>6.691640710124229</v>
      </c>
      <c r="I548" s="8">
        <f>I500-Calib!J$20</f>
        <v>2.7165154799047038</v>
      </c>
      <c r="J548" s="8">
        <f>J500-Calib!K$20</f>
        <v>3.441732640898259</v>
      </c>
      <c r="K548" s="8">
        <f>K500-Calib!L$20</f>
        <v>2.5571972458162904</v>
      </c>
      <c r="L548" s="9">
        <f t="shared" si="5"/>
        <v>7.507793217072692</v>
      </c>
    </row>
    <row r="549" spans="1:12" ht="12.75">
      <c r="A549" t="s">
        <v>61</v>
      </c>
      <c r="B549" t="s">
        <v>7</v>
      </c>
      <c r="C549" s="8">
        <f>C501-Calib!D$20</f>
        <v>12.419488956371856</v>
      </c>
      <c r="D549" s="8">
        <f>D501-Calib!E$20</f>
        <v>6.392459143166157</v>
      </c>
      <c r="E549" s="8">
        <f>E501-Calib!F$20</f>
        <v>7.461563956584879</v>
      </c>
      <c r="F549" s="8">
        <f>F501-Calib!G$20</f>
        <v>6.639945421602807</v>
      </c>
      <c r="G549" s="8">
        <f>G501-Calib!H$20</f>
        <v>5.751870273030388</v>
      </c>
      <c r="H549" s="8">
        <f>H501-Calib!I$20</f>
        <v>4.72164071012423</v>
      </c>
      <c r="I549" s="8">
        <f>I501-Calib!J$20</f>
        <v>0.8965154799047035</v>
      </c>
      <c r="J549" s="8">
        <f>J501-Calib!K$20</f>
        <v>0.8717326408982586</v>
      </c>
      <c r="K549" s="8">
        <f>K501-Calib!L$20</f>
        <v>-0.6028027541837133</v>
      </c>
      <c r="L549" s="9">
        <f t="shared" si="5"/>
        <v>6.617793217072691</v>
      </c>
    </row>
    <row r="550" spans="1:12" ht="12.75">
      <c r="A550" t="s">
        <v>62</v>
      </c>
      <c r="B550" t="s">
        <v>7</v>
      </c>
      <c r="C550" s="8">
        <f>C502-Calib!D$20</f>
        <v>11.879488956371855</v>
      </c>
      <c r="D550" s="8">
        <f>D502-Calib!E$20</f>
        <v>7.102459143166158</v>
      </c>
      <c r="E550" s="8">
        <f>E502-Calib!F$20</f>
        <v>8.001563956584878</v>
      </c>
      <c r="F550" s="8">
        <f>F502-Calib!G$20</f>
        <v>7.309945421602809</v>
      </c>
      <c r="G550" s="8">
        <f>G502-Calib!H$20</f>
        <v>5.941870273030389</v>
      </c>
      <c r="H550" s="8">
        <f>H502-Calib!I$20</f>
        <v>3.821640710124232</v>
      </c>
      <c r="I550" s="8">
        <f>I502-Calib!J$20</f>
        <v>0.786515479904704</v>
      </c>
      <c r="J550" s="8">
        <f>J502-Calib!K$20</f>
        <v>0.3417326408982646</v>
      </c>
      <c r="K550" s="8">
        <f>K502-Calib!L$20</f>
        <v>-1.1328027541837145</v>
      </c>
      <c r="L550" s="9">
        <f t="shared" si="5"/>
        <v>7.084459883739359</v>
      </c>
    </row>
    <row r="551" spans="2:12" ht="12.75">
      <c r="B551" s="1" t="s">
        <v>40</v>
      </c>
      <c r="C551" s="14">
        <f>AVERAGE(C532:C550)</f>
        <v>12.013173166898172</v>
      </c>
      <c r="D551" s="14">
        <f aca="true" t="shared" si="6" ref="D551:K551">AVERAGE(D532:D550)</f>
        <v>8.086669669481944</v>
      </c>
      <c r="E551" s="14">
        <f t="shared" si="6"/>
        <v>7.601563956584879</v>
      </c>
      <c r="F551" s="14">
        <f t="shared" si="6"/>
        <v>7.122050684760703</v>
      </c>
      <c r="G551" s="14">
        <f t="shared" si="6"/>
        <v>6.107659746714599</v>
      </c>
      <c r="H551" s="14">
        <f t="shared" si="6"/>
        <v>4.191114394334757</v>
      </c>
      <c r="I551" s="14">
        <f t="shared" si="6"/>
        <v>-0.4198003095689791</v>
      </c>
      <c r="J551" s="14">
        <f t="shared" si="6"/>
        <v>0.6043642198456305</v>
      </c>
      <c r="K551" s="14">
        <f t="shared" si="6"/>
        <v>-0.8159606489205551</v>
      </c>
      <c r="L551" s="26">
        <f t="shared" si="5"/>
        <v>6.943758129353394</v>
      </c>
    </row>
    <row r="552" spans="2:12" ht="12.75">
      <c r="B552" s="1" t="s">
        <v>69</v>
      </c>
      <c r="C552" s="14">
        <f>STDEV(C531:C550)</f>
        <v>3.8198547781709866</v>
      </c>
      <c r="D552" s="14">
        <f aca="true" t="shared" si="7" ref="D552:K552">STDEV(D531:D550)</f>
        <v>4.211128239870117</v>
      </c>
      <c r="E552" s="14">
        <f t="shared" si="7"/>
        <v>3.9360419271943283</v>
      </c>
      <c r="F552" s="14">
        <f t="shared" si="7"/>
        <v>4.075059541056783</v>
      </c>
      <c r="G552" s="14">
        <f t="shared" si="7"/>
        <v>4.835957533225237</v>
      </c>
      <c r="H552" s="14">
        <f t="shared" si="7"/>
        <v>5.000266413954993</v>
      </c>
      <c r="I552" s="14">
        <f t="shared" si="7"/>
        <v>6.685735384501764</v>
      </c>
      <c r="J552" s="14">
        <f t="shared" si="7"/>
        <v>6.136782887680344</v>
      </c>
      <c r="K552" s="14">
        <f t="shared" si="7"/>
        <v>6.7121671729699</v>
      </c>
      <c r="L552" s="26">
        <f t="shared" si="5"/>
        <v>4.282353000492116</v>
      </c>
    </row>
    <row r="553" ht="12.75">
      <c r="L553" s="10"/>
    </row>
    <row r="554" spans="3:12" ht="12.75">
      <c r="C554" s="2">
        <v>125</v>
      </c>
      <c r="D554" s="2">
        <v>250</v>
      </c>
      <c r="E554" s="2">
        <v>500</v>
      </c>
      <c r="F554" s="2">
        <v>1000</v>
      </c>
      <c r="G554" s="2">
        <v>2000</v>
      </c>
      <c r="H554" s="2">
        <v>4000</v>
      </c>
      <c r="I554" s="2">
        <v>8000</v>
      </c>
      <c r="J554" s="2" t="s">
        <v>3</v>
      </c>
      <c r="K554" s="2" t="s">
        <v>4</v>
      </c>
      <c r="L554" s="13" t="s">
        <v>68</v>
      </c>
    </row>
    <row r="555" spans="1:12" ht="12.75">
      <c r="A555" t="s">
        <v>42</v>
      </c>
      <c r="B555" t="s">
        <v>8</v>
      </c>
      <c r="C555" s="8">
        <v>11</v>
      </c>
      <c r="D555" s="8">
        <v>14.11</v>
      </c>
      <c r="E555" s="8">
        <v>12.85</v>
      </c>
      <c r="F555" s="8">
        <v>12.82</v>
      </c>
      <c r="G555" s="8">
        <v>16.65</v>
      </c>
      <c r="H555" s="8">
        <v>15.42</v>
      </c>
      <c r="I555" s="8">
        <v>22.36</v>
      </c>
      <c r="J555" s="8">
        <v>19.3</v>
      </c>
      <c r="K555" s="8">
        <v>20.4</v>
      </c>
      <c r="L555" s="8">
        <f>dbsum(C555:H555)</f>
        <v>21.98222871549005</v>
      </c>
    </row>
    <row r="556" spans="1:12" ht="12.75">
      <c r="A556" t="s">
        <v>43</v>
      </c>
      <c r="B556" t="s">
        <v>8</v>
      </c>
      <c r="C556" s="8">
        <v>3.48</v>
      </c>
      <c r="D556" s="8">
        <v>9.15</v>
      </c>
      <c r="E556" s="8">
        <v>6.64</v>
      </c>
      <c r="F556" s="8">
        <v>6.49</v>
      </c>
      <c r="G556" s="8">
        <v>10.43</v>
      </c>
      <c r="H556" s="8">
        <v>10.88</v>
      </c>
      <c r="I556" s="8">
        <v>16.52</v>
      </c>
      <c r="J556" s="8">
        <v>15.05</v>
      </c>
      <c r="K556" s="8">
        <v>16.91</v>
      </c>
      <c r="L556" s="8">
        <f>dbsum(C556:H556)</f>
        <v>16.315203530347574</v>
      </c>
    </row>
    <row r="557" spans="1:12" ht="12.75">
      <c r="A557" t="s">
        <v>44</v>
      </c>
      <c r="B557" t="s">
        <v>8</v>
      </c>
      <c r="C557" s="8">
        <v>5.57</v>
      </c>
      <c r="D557" s="8">
        <v>6.2</v>
      </c>
      <c r="E557" s="8">
        <v>0.07</v>
      </c>
      <c r="F557" s="8">
        <v>5.93</v>
      </c>
      <c r="G557" s="8">
        <v>6.42</v>
      </c>
      <c r="H557" s="8">
        <v>9.98</v>
      </c>
      <c r="I557" s="8">
        <v>11.45</v>
      </c>
      <c r="J557" s="8">
        <v>11.3</v>
      </c>
      <c r="K557" s="8">
        <v>12.75</v>
      </c>
      <c r="L557" s="8">
        <f>dbsum(C557:H557)</f>
        <v>14.321272720513967</v>
      </c>
    </row>
    <row r="558" spans="1:12" ht="12.75">
      <c r="A558" t="s">
        <v>45</v>
      </c>
      <c r="B558" t="s">
        <v>8</v>
      </c>
      <c r="C558" s="8">
        <v>-4.98</v>
      </c>
      <c r="D558" s="8">
        <v>0.56</v>
      </c>
      <c r="E558" s="8">
        <v>-2.26</v>
      </c>
      <c r="F558" s="8">
        <v>0.3</v>
      </c>
      <c r="G558" s="8">
        <v>3.59</v>
      </c>
      <c r="H558" s="8">
        <v>8.52</v>
      </c>
      <c r="I558" s="8">
        <v>13.08</v>
      </c>
      <c r="J558" s="8">
        <v>11.8</v>
      </c>
      <c r="K558" s="8">
        <v>14.32</v>
      </c>
      <c r="L558" s="8">
        <f>dbsum(C558:H558)</f>
        <v>10.975647860411422</v>
      </c>
    </row>
    <row r="559" spans="1:12" ht="12.75">
      <c r="A559" t="s">
        <v>46</v>
      </c>
      <c r="B559" t="s">
        <v>8</v>
      </c>
      <c r="C559" s="8">
        <v>-2.63</v>
      </c>
      <c r="D559" s="8">
        <v>-3.04</v>
      </c>
      <c r="E559" s="8">
        <v>-3.21</v>
      </c>
      <c r="F559" s="8">
        <v>-1.41</v>
      </c>
      <c r="G559" s="8">
        <v>1.87</v>
      </c>
      <c r="H559" s="8">
        <v>6.4</v>
      </c>
      <c r="I559" s="8">
        <v>10.33</v>
      </c>
      <c r="J559" s="8">
        <v>9.12</v>
      </c>
      <c r="K559" s="8">
        <v>11.43</v>
      </c>
      <c r="L559" s="8">
        <f>dbsum(C559:H559)</f>
        <v>9.109423916823191</v>
      </c>
    </row>
    <row r="560" spans="1:12" ht="12.75">
      <c r="A560" t="s">
        <v>47</v>
      </c>
      <c r="B560" t="s">
        <v>8</v>
      </c>
      <c r="C560" s="8">
        <v>-4.02</v>
      </c>
      <c r="D560" s="8">
        <v>-2.74</v>
      </c>
      <c r="E560" s="8">
        <v>-3.82</v>
      </c>
      <c r="F560" s="8">
        <v>-1.97</v>
      </c>
      <c r="G560" s="8">
        <v>0.48</v>
      </c>
      <c r="H560" s="8">
        <v>5.07</v>
      </c>
      <c r="I560" s="8">
        <v>10.05</v>
      </c>
      <c r="J560" s="8">
        <v>7.91</v>
      </c>
      <c r="K560" s="8">
        <v>10.02</v>
      </c>
      <c r="L560" s="8">
        <f>dbsum(C560:H560)</f>
        <v>7.9997395421733355</v>
      </c>
    </row>
    <row r="561" spans="1:12" ht="12.75">
      <c r="A561" t="s">
        <v>48</v>
      </c>
      <c r="B561" t="s">
        <v>8</v>
      </c>
      <c r="C561" s="8">
        <v>-2.84</v>
      </c>
      <c r="D561" s="8">
        <v>-3.29</v>
      </c>
      <c r="E561" s="8">
        <v>-6.56</v>
      </c>
      <c r="F561" s="8">
        <v>-2.38</v>
      </c>
      <c r="G561" s="8">
        <v>0.55</v>
      </c>
      <c r="H561" s="8">
        <v>4.64</v>
      </c>
      <c r="I561" s="8">
        <v>8.27</v>
      </c>
      <c r="J561" s="8">
        <v>5.8</v>
      </c>
      <c r="K561" s="8">
        <v>7.33</v>
      </c>
      <c r="L561" s="8">
        <f>dbsum(C561:H561)</f>
        <v>7.659242761601935</v>
      </c>
    </row>
    <row r="562" spans="1:12" ht="12.75">
      <c r="A562" t="s">
        <v>49</v>
      </c>
      <c r="B562" t="s">
        <v>8</v>
      </c>
      <c r="C562" s="8">
        <v>-5.17</v>
      </c>
      <c r="D562" s="8">
        <v>-4.08</v>
      </c>
      <c r="E562" s="8">
        <v>-8.29</v>
      </c>
      <c r="F562" s="8">
        <v>-2.82</v>
      </c>
      <c r="G562" s="8">
        <v>-1.62</v>
      </c>
      <c r="H562" s="8">
        <v>2.72</v>
      </c>
      <c r="I562" s="8">
        <v>7.35</v>
      </c>
      <c r="J562" s="8">
        <v>3.85</v>
      </c>
      <c r="K562" s="8">
        <v>5.35</v>
      </c>
      <c r="L562" s="8">
        <f>dbsum(C562:H562)</f>
        <v>5.938299053991317</v>
      </c>
    </row>
    <row r="563" spans="1:12" ht="12.75">
      <c r="A563" t="s">
        <v>50</v>
      </c>
      <c r="B563" t="s">
        <v>8</v>
      </c>
      <c r="C563" s="8">
        <v>-6.3</v>
      </c>
      <c r="D563" s="8">
        <v>-6.44</v>
      </c>
      <c r="E563" s="8">
        <v>-7</v>
      </c>
      <c r="F563" s="8">
        <v>-4.34</v>
      </c>
      <c r="G563" s="8">
        <v>-0.14</v>
      </c>
      <c r="H563" s="8">
        <v>1.86</v>
      </c>
      <c r="I563" s="8">
        <v>6.32</v>
      </c>
      <c r="J563" s="8">
        <v>2.93</v>
      </c>
      <c r="K563" s="8">
        <v>3.98</v>
      </c>
      <c r="L563" s="8">
        <f>dbsum(C563:H563)</f>
        <v>5.4801570404635465</v>
      </c>
    </row>
    <row r="564" spans="1:12" ht="12.75">
      <c r="A564" t="s">
        <v>51</v>
      </c>
      <c r="B564" t="s">
        <v>8</v>
      </c>
      <c r="C564" s="8">
        <v>-4.46</v>
      </c>
      <c r="D564" s="8">
        <v>-7.59</v>
      </c>
      <c r="E564" s="8">
        <v>-7.17</v>
      </c>
      <c r="F564" s="8">
        <v>-5.18</v>
      </c>
      <c r="G564" s="8">
        <v>-2.47</v>
      </c>
      <c r="H564" s="8">
        <v>2.1</v>
      </c>
      <c r="I564" s="8">
        <v>6.25</v>
      </c>
      <c r="J564" s="8">
        <v>2.45</v>
      </c>
      <c r="K564" s="8">
        <v>3.4</v>
      </c>
      <c r="L564" s="8">
        <f>dbsum(C564:H564)</f>
        <v>5.072596569072211</v>
      </c>
    </row>
    <row r="565" spans="1:12" ht="12.75">
      <c r="A565" t="s">
        <v>52</v>
      </c>
      <c r="B565" t="s">
        <v>8</v>
      </c>
      <c r="C565" s="8">
        <v>-5.23</v>
      </c>
      <c r="D565" s="8">
        <v>-8.12</v>
      </c>
      <c r="E565" s="8">
        <v>-7.17</v>
      </c>
      <c r="F565" s="8">
        <v>-6.73</v>
      </c>
      <c r="G565" s="8">
        <v>-3.21</v>
      </c>
      <c r="H565" s="8">
        <v>1.18</v>
      </c>
      <c r="I565" s="8">
        <v>5.51</v>
      </c>
      <c r="J565" s="8">
        <v>1.21</v>
      </c>
      <c r="K565" s="8">
        <v>1.87</v>
      </c>
      <c r="L565" s="8">
        <f>dbsum(C565:H565)</f>
        <v>4.22919094406461</v>
      </c>
    </row>
    <row r="566" spans="1:12" ht="12.75">
      <c r="A566" t="s">
        <v>53</v>
      </c>
      <c r="B566" t="s">
        <v>8</v>
      </c>
      <c r="C566" s="8">
        <v>-4.03</v>
      </c>
      <c r="D566" s="8">
        <v>-8.22</v>
      </c>
      <c r="E566" s="8">
        <v>-7.6</v>
      </c>
      <c r="F566" s="8">
        <v>-6.15</v>
      </c>
      <c r="G566" s="8">
        <v>-1.82</v>
      </c>
      <c r="H566" s="8">
        <v>1.47</v>
      </c>
      <c r="I566" s="8">
        <v>5.3</v>
      </c>
      <c r="J566" s="8">
        <v>1.54</v>
      </c>
      <c r="K566" s="8">
        <v>2.3</v>
      </c>
      <c r="L566" s="8">
        <f>dbsum(C566:H566)</f>
        <v>4.804295216830032</v>
      </c>
    </row>
    <row r="567" spans="1:12" ht="12.75">
      <c r="A567" t="s">
        <v>66</v>
      </c>
      <c r="B567" t="s">
        <v>8</v>
      </c>
      <c r="C567" s="8">
        <v>-4.22</v>
      </c>
      <c r="D567" s="8">
        <v>-5.24</v>
      </c>
      <c r="E567" s="8">
        <v>-7.63</v>
      </c>
      <c r="F567" s="8">
        <v>-5.57</v>
      </c>
      <c r="G567" s="8">
        <v>-3.05</v>
      </c>
      <c r="H567" s="8">
        <v>1.83</v>
      </c>
      <c r="I567" s="8">
        <v>4.74</v>
      </c>
      <c r="J567" s="8">
        <v>1.22</v>
      </c>
      <c r="K567" s="8">
        <v>1.76</v>
      </c>
      <c r="L567" s="8">
        <f>dbsum(C567:H567)</f>
        <v>4.979088583657482</v>
      </c>
    </row>
    <row r="568" spans="1:12" ht="12.75">
      <c r="A568" t="s">
        <v>54</v>
      </c>
      <c r="B568" t="s">
        <v>8</v>
      </c>
      <c r="C568" s="8">
        <v>-5.72</v>
      </c>
      <c r="D568" s="8">
        <v>-4.83</v>
      </c>
      <c r="E568" s="8">
        <v>-6.68</v>
      </c>
      <c r="F568" s="8">
        <v>-5.57</v>
      </c>
      <c r="G568" s="8">
        <v>-1.05</v>
      </c>
      <c r="H568" s="8">
        <v>2.17</v>
      </c>
      <c r="I568" s="8">
        <v>5.03</v>
      </c>
      <c r="J568" s="8">
        <v>1.33</v>
      </c>
      <c r="K568" s="8">
        <v>1.48</v>
      </c>
      <c r="L568" s="8">
        <f>dbsum(C568:H568)</f>
        <v>5.468240675832449</v>
      </c>
    </row>
    <row r="569" spans="1:12" ht="12.75">
      <c r="A569" t="s">
        <v>67</v>
      </c>
      <c r="B569" t="s">
        <v>8</v>
      </c>
      <c r="C569" s="8">
        <v>-6.24</v>
      </c>
      <c r="D569" s="8">
        <v>-2.8</v>
      </c>
      <c r="E569" s="8">
        <v>-2.33</v>
      </c>
      <c r="F569" s="8">
        <v>-0.92</v>
      </c>
      <c r="G569" s="8">
        <v>-1.47</v>
      </c>
      <c r="H569" s="8">
        <v>1.74</v>
      </c>
      <c r="I569" s="8">
        <v>6.96</v>
      </c>
      <c r="J569" s="8">
        <v>3.38</v>
      </c>
      <c r="K569" s="8">
        <v>4.14</v>
      </c>
      <c r="L569" s="8">
        <f>dbsum(C569:H569)</f>
        <v>6.396881415470047</v>
      </c>
    </row>
    <row r="570" spans="1:12" ht="12.75">
      <c r="A570" t="s">
        <v>56</v>
      </c>
      <c r="B570" t="s">
        <v>8</v>
      </c>
      <c r="C570" s="8">
        <v>-6.17</v>
      </c>
      <c r="D570" s="8">
        <v>-6.27</v>
      </c>
      <c r="E570" s="8">
        <v>-7.55</v>
      </c>
      <c r="F570" s="8">
        <v>-6.59</v>
      </c>
      <c r="G570" s="8">
        <v>-3.34</v>
      </c>
      <c r="H570" s="8">
        <v>-1.1</v>
      </c>
      <c r="I570" s="8">
        <v>3.7</v>
      </c>
      <c r="J570" s="8">
        <v>-0.16</v>
      </c>
      <c r="K570" s="8">
        <v>0.54</v>
      </c>
      <c r="L570" s="8">
        <f>dbsum(C570:H570)</f>
        <v>3.2476809910007978</v>
      </c>
    </row>
    <row r="571" spans="1:12" ht="12.75">
      <c r="A571" t="s">
        <v>57</v>
      </c>
      <c r="B571" t="s">
        <v>8</v>
      </c>
      <c r="C571" s="8">
        <v>-8.91</v>
      </c>
      <c r="D571" s="8">
        <v>-7.48</v>
      </c>
      <c r="E571" s="8">
        <v>-7.82</v>
      </c>
      <c r="F571" s="8">
        <v>-7.11</v>
      </c>
      <c r="G571" s="8">
        <v>-5.13</v>
      </c>
      <c r="H571" s="8">
        <v>-0.77</v>
      </c>
      <c r="I571" s="8">
        <v>3.11</v>
      </c>
      <c r="J571" s="8">
        <v>-1.48</v>
      </c>
      <c r="K571" s="8">
        <v>-1.27</v>
      </c>
      <c r="L571" s="8">
        <f>dbsum(C571:H571)</f>
        <v>2.5800023971883506</v>
      </c>
    </row>
    <row r="572" spans="1:12" ht="12.75">
      <c r="A572" t="s">
        <v>60</v>
      </c>
      <c r="B572" t="s">
        <v>8</v>
      </c>
      <c r="C572" s="8">
        <v>-2.18</v>
      </c>
      <c r="D572" s="8">
        <v>-2.83</v>
      </c>
      <c r="E572" s="8">
        <v>-6.48</v>
      </c>
      <c r="F572" s="8">
        <v>-2.72</v>
      </c>
      <c r="G572" s="8">
        <v>1.2</v>
      </c>
      <c r="H572" s="8">
        <v>5.96</v>
      </c>
      <c r="I572" s="8">
        <v>9.73</v>
      </c>
      <c r="J572" s="8">
        <v>7.63</v>
      </c>
      <c r="K572" s="8">
        <v>9.52</v>
      </c>
      <c r="L572" s="8">
        <f>dbsum(C572:H572)</f>
        <v>8.542352834010417</v>
      </c>
    </row>
    <row r="573" spans="1:12" ht="12.75">
      <c r="A573" t="s">
        <v>61</v>
      </c>
      <c r="B573" t="s">
        <v>8</v>
      </c>
      <c r="C573" s="8">
        <v>0.32</v>
      </c>
      <c r="D573" s="8">
        <v>-6.31</v>
      </c>
      <c r="E573" s="8">
        <v>-3.65</v>
      </c>
      <c r="F573" s="8">
        <v>-1.99</v>
      </c>
      <c r="G573" s="8">
        <v>-0.36</v>
      </c>
      <c r="H573" s="8">
        <v>4.15</v>
      </c>
      <c r="I573" s="8">
        <v>8.04</v>
      </c>
      <c r="J573" s="8">
        <v>5.25</v>
      </c>
      <c r="K573" s="8">
        <v>6.62</v>
      </c>
      <c r="L573" s="8">
        <f>dbsum(C573:H573)</f>
        <v>7.704756318445318</v>
      </c>
    </row>
    <row r="574" spans="1:12" ht="12.75">
      <c r="A574" t="s">
        <v>62</v>
      </c>
      <c r="B574" t="s">
        <v>8</v>
      </c>
      <c r="C574" s="8">
        <v>1.22</v>
      </c>
      <c r="D574" s="8">
        <v>-4.48</v>
      </c>
      <c r="E574" s="8">
        <v>-2.71</v>
      </c>
      <c r="F574" s="8">
        <v>-2.92</v>
      </c>
      <c r="G574" s="8">
        <v>-1.06</v>
      </c>
      <c r="H574" s="8">
        <v>1.71</v>
      </c>
      <c r="I574" s="8">
        <v>6.8</v>
      </c>
      <c r="J574" s="8">
        <v>3.61</v>
      </c>
      <c r="K574" s="8">
        <v>5.13</v>
      </c>
      <c r="L574" s="8">
        <f>dbsum(C574:H574)</f>
        <v>6.983652239266709</v>
      </c>
    </row>
    <row r="575" spans="2:12" ht="12.75">
      <c r="B575" s="1" t="s">
        <v>40</v>
      </c>
      <c r="C575" s="14">
        <f>AVERAGE(C555:C574)</f>
        <v>-2.5755000000000003</v>
      </c>
      <c r="D575" s="14">
        <f aca="true" t="shared" si="8" ref="D575:L575">AVERAGE(D555:D574)</f>
        <v>-2.6870000000000003</v>
      </c>
      <c r="E575" s="14">
        <f t="shared" si="8"/>
        <v>-3.9185000000000003</v>
      </c>
      <c r="F575" s="14">
        <f t="shared" si="8"/>
        <v>-1.9415000000000002</v>
      </c>
      <c r="G575" s="14">
        <f t="shared" si="8"/>
        <v>0.8234999999999999</v>
      </c>
      <c r="H575" s="14">
        <f t="shared" si="8"/>
        <v>4.2965</v>
      </c>
      <c r="I575" s="14">
        <f t="shared" si="8"/>
        <v>8.544999999999998</v>
      </c>
      <c r="J575" s="14">
        <f t="shared" si="8"/>
        <v>5.651999999999999</v>
      </c>
      <c r="K575" s="14">
        <f t="shared" si="8"/>
        <v>6.899000000000001</v>
      </c>
      <c r="L575" s="14">
        <f t="shared" si="8"/>
        <v>7.989497666332737</v>
      </c>
    </row>
    <row r="576" spans="2:12" ht="12.75">
      <c r="B576" s="1" t="s">
        <v>69</v>
      </c>
      <c r="C576" s="14">
        <f>STDEV(C555:C574)</f>
        <v>4.760492538648318</v>
      </c>
      <c r="D576" s="14">
        <f aca="true" t="shared" si="9" ref="D576:L576">STDEV(D555:D574)</f>
        <v>5.963742290312616</v>
      </c>
      <c r="E576" s="14">
        <f t="shared" si="9"/>
        <v>5.343682226409249</v>
      </c>
      <c r="F576" s="14">
        <f t="shared" si="9"/>
        <v>5.085425278495191</v>
      </c>
      <c r="G576" s="14">
        <f t="shared" si="9"/>
        <v>5.158904693011778</v>
      </c>
      <c r="H576" s="14">
        <f t="shared" si="9"/>
        <v>4.19721496007205</v>
      </c>
      <c r="I576" s="14">
        <f t="shared" si="9"/>
        <v>4.6307717897150855</v>
      </c>
      <c r="J576" s="14">
        <f t="shared" si="9"/>
        <v>5.40641782368053</v>
      </c>
      <c r="K576" s="14">
        <f t="shared" si="9"/>
        <v>5.8601992960541605</v>
      </c>
      <c r="L576" s="14">
        <f t="shared" si="9"/>
        <v>4.75663170420739</v>
      </c>
    </row>
    <row r="577" spans="2:12" ht="12.75">
      <c r="B577" s="1"/>
      <c r="C577" s="8"/>
      <c r="D577" s="8"/>
      <c r="E577" s="8"/>
      <c r="F577" s="8"/>
      <c r="G577" s="8"/>
      <c r="H577" s="8"/>
      <c r="I577" s="8"/>
      <c r="J577" s="8"/>
      <c r="K577" s="8"/>
      <c r="L577" s="10"/>
    </row>
    <row r="578" spans="3:12" ht="12.75">
      <c r="C578" s="2">
        <v>125</v>
      </c>
      <c r="D578" s="2">
        <v>250</v>
      </c>
      <c r="E578" s="2">
        <v>500</v>
      </c>
      <c r="F578" s="2">
        <v>1000</v>
      </c>
      <c r="G578" s="2">
        <v>2000</v>
      </c>
      <c r="H578" s="2">
        <v>4000</v>
      </c>
      <c r="I578" s="2">
        <v>8000</v>
      </c>
      <c r="J578" s="2" t="s">
        <v>3</v>
      </c>
      <c r="K578" s="2" t="s">
        <v>4</v>
      </c>
      <c r="L578" s="13" t="s">
        <v>68</v>
      </c>
    </row>
    <row r="579" spans="1:12" ht="12.75">
      <c r="A579" t="s">
        <v>42</v>
      </c>
      <c r="B579" t="s">
        <v>9</v>
      </c>
      <c r="C579" s="8">
        <v>11.91</v>
      </c>
      <c r="D579" s="8">
        <v>14.85</v>
      </c>
      <c r="E579" s="8">
        <v>13.55</v>
      </c>
      <c r="F579" s="8">
        <v>13.5</v>
      </c>
      <c r="G579" s="8">
        <v>18.03</v>
      </c>
      <c r="H579" s="8">
        <v>16.92</v>
      </c>
      <c r="I579" s="8">
        <v>26.41</v>
      </c>
      <c r="J579" s="8">
        <v>21.28</v>
      </c>
      <c r="K579" s="8">
        <v>22.72</v>
      </c>
      <c r="L579" s="10">
        <f>dbsum(C579:H579)</f>
        <v>23.092974693310605</v>
      </c>
    </row>
    <row r="580" spans="1:12" ht="12.75">
      <c r="A580" t="s">
        <v>43</v>
      </c>
      <c r="B580" t="s">
        <v>9</v>
      </c>
      <c r="C580" s="8">
        <v>4.03</v>
      </c>
      <c r="D580" s="8">
        <v>10.22</v>
      </c>
      <c r="E580" s="8">
        <v>6.93</v>
      </c>
      <c r="F580" s="8">
        <v>7.46</v>
      </c>
      <c r="G580" s="8">
        <v>11.56</v>
      </c>
      <c r="H580" s="8">
        <v>12.21</v>
      </c>
      <c r="I580" s="8">
        <v>19.95</v>
      </c>
      <c r="J580" s="8">
        <v>16.67</v>
      </c>
      <c r="K580" s="8">
        <v>18.78</v>
      </c>
      <c r="L580" s="10">
        <f>dbsum(C580:H580)</f>
        <v>17.364643724989484</v>
      </c>
    </row>
    <row r="581" spans="1:12" ht="12.75">
      <c r="A581" t="s">
        <v>44</v>
      </c>
      <c r="B581" t="s">
        <v>9</v>
      </c>
      <c r="C581" s="3">
        <v>6.11</v>
      </c>
      <c r="D581" s="3">
        <v>6.98</v>
      </c>
      <c r="E581" s="3">
        <v>0.98</v>
      </c>
      <c r="F581" s="3">
        <v>6.62</v>
      </c>
      <c r="G581" s="3">
        <v>7.45</v>
      </c>
      <c r="H581" s="3">
        <v>11.48</v>
      </c>
      <c r="I581" s="3">
        <v>14.56</v>
      </c>
      <c r="J581" s="3">
        <v>12.88</v>
      </c>
      <c r="K581" s="3">
        <v>14.49</v>
      </c>
      <c r="L581" s="10">
        <f>dbsum(C581:H581)</f>
        <v>15.382805596782488</v>
      </c>
    </row>
    <row r="582" spans="1:12" ht="12.75">
      <c r="A582" t="s">
        <v>45</v>
      </c>
      <c r="B582" t="s">
        <v>9</v>
      </c>
      <c r="C582" s="8">
        <v>-3.3</v>
      </c>
      <c r="D582" s="8">
        <v>1.8</v>
      </c>
      <c r="E582" s="8">
        <v>-1.38</v>
      </c>
      <c r="F582" s="8">
        <v>1.41</v>
      </c>
      <c r="G582" s="8">
        <v>4.71</v>
      </c>
      <c r="H582" s="8">
        <v>9.71</v>
      </c>
      <c r="I582" s="8">
        <v>15.52</v>
      </c>
      <c r="J582" s="8">
        <v>13</v>
      </c>
      <c r="K582" s="8">
        <v>15.63</v>
      </c>
      <c r="L582" s="10">
        <f>dbsum(C582:H582)</f>
        <v>12.149686045539257</v>
      </c>
    </row>
    <row r="583" spans="1:12" ht="12.75">
      <c r="A583" t="s">
        <v>46</v>
      </c>
      <c r="B583" t="s">
        <v>9</v>
      </c>
      <c r="C583" s="8">
        <v>-0.28</v>
      </c>
      <c r="D583" s="8">
        <v>-1.6</v>
      </c>
      <c r="E583" s="8">
        <v>-1.97</v>
      </c>
      <c r="F583" s="8">
        <v>-0.44</v>
      </c>
      <c r="G583" s="8">
        <v>3.03</v>
      </c>
      <c r="H583" s="8">
        <v>7.87</v>
      </c>
      <c r="I583" s="8">
        <v>12.95</v>
      </c>
      <c r="J583" s="8">
        <v>10.45</v>
      </c>
      <c r="K583" s="8">
        <v>12.78</v>
      </c>
      <c r="L583" s="10">
        <f>dbsum(C583:H583)</f>
        <v>10.531157263823784</v>
      </c>
    </row>
    <row r="584" spans="1:12" ht="12.75">
      <c r="A584" t="s">
        <v>47</v>
      </c>
      <c r="B584" t="s">
        <v>9</v>
      </c>
      <c r="C584" s="8">
        <v>1.85</v>
      </c>
      <c r="D584" s="8">
        <v>-1.36</v>
      </c>
      <c r="E584" s="8">
        <v>-2.84</v>
      </c>
      <c r="F584" s="8">
        <v>-0.66</v>
      </c>
      <c r="G584" s="8">
        <v>1.58</v>
      </c>
      <c r="H584" s="8">
        <v>6.97</v>
      </c>
      <c r="I584" s="8">
        <v>12.73</v>
      </c>
      <c r="J584" s="8">
        <v>9.38</v>
      </c>
      <c r="K584" s="8">
        <v>11.48</v>
      </c>
      <c r="L584" s="10">
        <f>dbsum(C584:H584)</f>
        <v>10.024859602269776</v>
      </c>
    </row>
    <row r="585" spans="1:12" ht="12.75">
      <c r="A585" t="s">
        <v>48</v>
      </c>
      <c r="B585" t="s">
        <v>9</v>
      </c>
      <c r="C585" s="8">
        <v>0.36</v>
      </c>
      <c r="D585" s="8">
        <v>-1.8</v>
      </c>
      <c r="E585" s="8">
        <v>-3.8</v>
      </c>
      <c r="F585" s="8">
        <v>-0.82</v>
      </c>
      <c r="G585" s="8">
        <v>1.93</v>
      </c>
      <c r="H585" s="8">
        <v>7.46</v>
      </c>
      <c r="I585" s="8">
        <v>11.7</v>
      </c>
      <c r="J585" s="8">
        <v>7.94</v>
      </c>
      <c r="K585" s="8">
        <v>9.32</v>
      </c>
      <c r="L585" s="10">
        <f>dbsum(C585:H585)</f>
        <v>10.053238494109022</v>
      </c>
    </row>
    <row r="586" spans="1:12" ht="12.75">
      <c r="A586" t="s">
        <v>49</v>
      </c>
      <c r="B586" t="s">
        <v>9</v>
      </c>
      <c r="C586" s="8">
        <v>-0.13</v>
      </c>
      <c r="D586" s="8">
        <v>-2.46</v>
      </c>
      <c r="E586" s="8">
        <v>-5.66</v>
      </c>
      <c r="F586" s="8">
        <v>-0.01</v>
      </c>
      <c r="G586" s="8">
        <v>1.45</v>
      </c>
      <c r="H586" s="8">
        <v>7.12</v>
      </c>
      <c r="I586" s="8">
        <v>11.64</v>
      </c>
      <c r="J586" s="8">
        <v>7.15</v>
      </c>
      <c r="K586" s="8">
        <v>8.29</v>
      </c>
      <c r="L586" s="10">
        <f>dbsum(C586:H586)</f>
        <v>9.710926905133462</v>
      </c>
    </row>
    <row r="587" spans="1:12" ht="12.75">
      <c r="A587" t="s">
        <v>50</v>
      </c>
      <c r="B587" t="s">
        <v>9</v>
      </c>
      <c r="C587" s="8">
        <v>-0.94</v>
      </c>
      <c r="D587" s="8">
        <v>-2.89</v>
      </c>
      <c r="E587" s="8">
        <v>-4.24</v>
      </c>
      <c r="F587" s="8">
        <v>-1.79</v>
      </c>
      <c r="G587" s="8">
        <v>2.61</v>
      </c>
      <c r="H587" s="8">
        <v>6.31</v>
      </c>
      <c r="I587" s="8">
        <v>10.4</v>
      </c>
      <c r="J587" s="8">
        <v>6.31</v>
      </c>
      <c r="K587" s="8">
        <v>7.01</v>
      </c>
      <c r="L587" s="10">
        <f>dbsum(C587:H587)</f>
        <v>9.272608494919947</v>
      </c>
    </row>
    <row r="588" spans="1:12" ht="12.75">
      <c r="A588" t="s">
        <v>51</v>
      </c>
      <c r="B588" t="s">
        <v>9</v>
      </c>
      <c r="C588" s="8">
        <v>-1.9</v>
      </c>
      <c r="D588" s="8">
        <v>-0.26</v>
      </c>
      <c r="E588" s="8">
        <v>-2.93</v>
      </c>
      <c r="F588" s="8">
        <v>-2.46</v>
      </c>
      <c r="G588" s="8">
        <v>0.07</v>
      </c>
      <c r="H588" s="8">
        <v>5.21</v>
      </c>
      <c r="I588" s="8">
        <v>9.92</v>
      </c>
      <c r="J588" s="8">
        <v>4.99</v>
      </c>
      <c r="K588" s="8">
        <v>5.83</v>
      </c>
      <c r="L588" s="10">
        <f>dbsum(C588:H588)</f>
        <v>8.450740024163732</v>
      </c>
    </row>
    <row r="589" spans="1:12" ht="12.75">
      <c r="A589" t="s">
        <v>52</v>
      </c>
      <c r="B589" t="s">
        <v>9</v>
      </c>
      <c r="C589" s="8">
        <v>-0.63</v>
      </c>
      <c r="D589" s="8">
        <v>-1.42</v>
      </c>
      <c r="E589" s="8">
        <v>-4.14</v>
      </c>
      <c r="F589" s="8">
        <v>-2.97</v>
      </c>
      <c r="G589" s="8">
        <v>0.39</v>
      </c>
      <c r="H589" s="8">
        <v>4.13</v>
      </c>
      <c r="I589" s="8">
        <v>9.72</v>
      </c>
      <c r="J589" s="8">
        <v>4.01</v>
      </c>
      <c r="K589" s="8">
        <v>4.52</v>
      </c>
      <c r="L589" s="10">
        <f>dbsum(C589:H589)</f>
        <v>7.894667890155601</v>
      </c>
    </row>
    <row r="590" spans="1:12" ht="12.75">
      <c r="A590" t="s">
        <v>53</v>
      </c>
      <c r="B590" t="s">
        <v>9</v>
      </c>
      <c r="C590" s="8">
        <v>-0.97</v>
      </c>
      <c r="D590" s="8">
        <v>-1.83</v>
      </c>
      <c r="E590" s="8">
        <v>-5.25</v>
      </c>
      <c r="F590" s="8">
        <v>-2.35</v>
      </c>
      <c r="G590" s="8">
        <v>1.04</v>
      </c>
      <c r="H590" s="8">
        <v>3.78</v>
      </c>
      <c r="I590" s="8">
        <v>9.2</v>
      </c>
      <c r="J590" s="8">
        <v>3.87</v>
      </c>
      <c r="K590" s="8">
        <v>4.48</v>
      </c>
      <c r="L590" s="10">
        <f>dbsum(C590:H590)</f>
        <v>7.777896502783919</v>
      </c>
    </row>
    <row r="591" spans="1:12" ht="12.75">
      <c r="A591" t="s">
        <v>66</v>
      </c>
      <c r="B591" t="s">
        <v>9</v>
      </c>
      <c r="C591" s="8">
        <v>-1.23</v>
      </c>
      <c r="D591" s="8">
        <v>-2.76</v>
      </c>
      <c r="E591" s="8">
        <v>-4.8</v>
      </c>
      <c r="F591" s="8">
        <v>-2.37</v>
      </c>
      <c r="G591" s="8">
        <v>-0.11</v>
      </c>
      <c r="H591" s="8">
        <v>4.27</v>
      </c>
      <c r="I591" s="8">
        <v>8.76</v>
      </c>
      <c r="J591" s="8">
        <v>3.6</v>
      </c>
      <c r="K591" s="8">
        <v>3.98</v>
      </c>
      <c r="L591" s="10">
        <f>dbsum(C591:H591)</f>
        <v>7.665299474510556</v>
      </c>
    </row>
    <row r="592" spans="1:12" ht="12.75">
      <c r="A592" t="s">
        <v>54</v>
      </c>
      <c r="B592" t="s">
        <v>9</v>
      </c>
      <c r="C592" s="8">
        <v>-2.69</v>
      </c>
      <c r="D592" s="8">
        <v>-3.02</v>
      </c>
      <c r="E592" s="8">
        <v>-3.43</v>
      </c>
      <c r="F592" s="8">
        <v>-3.31</v>
      </c>
      <c r="G592" s="8">
        <v>1.12</v>
      </c>
      <c r="H592" s="8">
        <v>4.59</v>
      </c>
      <c r="I592" s="8">
        <v>9.39</v>
      </c>
      <c r="J592" s="8">
        <v>3.56</v>
      </c>
      <c r="K592" s="8">
        <v>3.68</v>
      </c>
      <c r="L592" s="10">
        <f>dbsum(C592:H592)</f>
        <v>7.874143874863874</v>
      </c>
    </row>
    <row r="593" spans="1:12" ht="12.75">
      <c r="A593" t="s">
        <v>67</v>
      </c>
      <c r="B593" t="s">
        <v>9</v>
      </c>
      <c r="C593" s="8">
        <v>-1.69</v>
      </c>
      <c r="D593" s="8">
        <v>-1.49</v>
      </c>
      <c r="E593" s="8">
        <v>-0.98</v>
      </c>
      <c r="F593" s="8">
        <v>0.37</v>
      </c>
      <c r="G593" s="8">
        <v>-0.24</v>
      </c>
      <c r="H593" s="8">
        <v>3.64</v>
      </c>
      <c r="I593" s="8">
        <v>10.07</v>
      </c>
      <c r="J593" s="8">
        <v>5.08</v>
      </c>
      <c r="K593" s="8">
        <v>6.01</v>
      </c>
      <c r="L593" s="10">
        <f>dbsum(C593:H593)</f>
        <v>8.150758288628095</v>
      </c>
    </row>
    <row r="594" spans="1:12" ht="12.75">
      <c r="A594" t="s">
        <v>56</v>
      </c>
      <c r="B594" t="s">
        <v>9</v>
      </c>
      <c r="C594" s="8">
        <v>-2.44</v>
      </c>
      <c r="D594" s="8">
        <v>-3.48</v>
      </c>
      <c r="E594" s="8">
        <v>-5.43</v>
      </c>
      <c r="F594" s="8">
        <v>-4.09</v>
      </c>
      <c r="G594" s="8">
        <v>-1.35</v>
      </c>
      <c r="H594" s="8">
        <v>1.78</v>
      </c>
      <c r="I594" s="8">
        <v>7.47</v>
      </c>
      <c r="J594" s="8">
        <v>2.16</v>
      </c>
      <c r="K594" s="8">
        <v>2.74</v>
      </c>
      <c r="L594" s="10">
        <f>dbsum(C594:H594)</f>
        <v>5.949117406723948</v>
      </c>
    </row>
    <row r="595" spans="1:12" ht="12.75">
      <c r="A595" t="s">
        <v>57</v>
      </c>
      <c r="B595" t="s">
        <v>9</v>
      </c>
      <c r="C595" s="8">
        <v>-4.65</v>
      </c>
      <c r="D595" s="8">
        <v>-6.01</v>
      </c>
      <c r="E595" s="8">
        <v>-4.97</v>
      </c>
      <c r="F595" s="8">
        <v>-4.25</v>
      </c>
      <c r="G595" s="8">
        <v>-2.92</v>
      </c>
      <c r="H595" s="8">
        <v>2.08</v>
      </c>
      <c r="I595" s="8">
        <v>7.71</v>
      </c>
      <c r="J595" s="8">
        <v>1.01</v>
      </c>
      <c r="K595" s="8">
        <v>1.23</v>
      </c>
      <c r="L595" s="10">
        <f>dbsum(C595:H595)</f>
        <v>5.33072586885313</v>
      </c>
    </row>
    <row r="596" spans="1:12" ht="12.75">
      <c r="A596" t="s">
        <v>60</v>
      </c>
      <c r="B596" t="s">
        <v>9</v>
      </c>
      <c r="C596" s="8">
        <v>1.43</v>
      </c>
      <c r="D596" s="8">
        <v>-1.45</v>
      </c>
      <c r="E596" s="8">
        <v>-5.29</v>
      </c>
      <c r="F596" s="8">
        <v>-1.21</v>
      </c>
      <c r="G596" s="8">
        <v>2.16</v>
      </c>
      <c r="H596" s="8">
        <v>7.65</v>
      </c>
      <c r="I596" s="8">
        <v>12.6</v>
      </c>
      <c r="J596" s="8">
        <v>9.07</v>
      </c>
      <c r="K596" s="8">
        <v>10.95</v>
      </c>
      <c r="L596" s="10">
        <f>dbsum(C596:H596)</f>
        <v>10.262935431595926</v>
      </c>
    </row>
    <row r="597" spans="1:12" ht="12.75">
      <c r="A597" t="s">
        <v>61</v>
      </c>
      <c r="B597" t="s">
        <v>9</v>
      </c>
      <c r="C597" s="8">
        <v>2.04</v>
      </c>
      <c r="D597" s="8">
        <v>-4.62</v>
      </c>
      <c r="E597" s="8">
        <v>-2.04</v>
      </c>
      <c r="F597" s="8">
        <v>0.09</v>
      </c>
      <c r="G597" s="8">
        <v>1.05</v>
      </c>
      <c r="H597" s="8">
        <v>6.58</v>
      </c>
      <c r="I597" s="8">
        <v>11.34</v>
      </c>
      <c r="J597" s="8">
        <v>7.23</v>
      </c>
      <c r="K597" s="8">
        <v>8.58</v>
      </c>
      <c r="L597" s="10">
        <f>dbsum(C597:H597)</f>
        <v>9.73783310965846</v>
      </c>
    </row>
    <row r="598" spans="1:12" ht="12.75">
      <c r="A598" t="s">
        <v>62</v>
      </c>
      <c r="B598" t="s">
        <v>9</v>
      </c>
      <c r="C598" s="8">
        <v>2.96</v>
      </c>
      <c r="D598" s="8">
        <v>-1.79</v>
      </c>
      <c r="E598" s="8">
        <v>-1.05</v>
      </c>
      <c r="F598" s="8">
        <v>-0.82</v>
      </c>
      <c r="G598" s="8">
        <v>0.6</v>
      </c>
      <c r="H598" s="8">
        <v>4.16</v>
      </c>
      <c r="I598" s="8">
        <v>10.21</v>
      </c>
      <c r="J598" s="8">
        <v>5.65</v>
      </c>
      <c r="K598" s="8">
        <v>7.17</v>
      </c>
      <c r="L598" s="10">
        <f>dbsum(C598:H598)</f>
        <v>9.034519895577017</v>
      </c>
    </row>
    <row r="599" spans="2:12" ht="12.75">
      <c r="B599" s="1" t="s">
        <v>40</v>
      </c>
      <c r="C599" s="14">
        <f>AVERAGE(C579:C598)</f>
        <v>0.49200000000000016</v>
      </c>
      <c r="D599" s="14">
        <f aca="true" t="shared" si="10" ref="D599:L599">AVERAGE(D579:D598)</f>
        <v>-0.21950000000000042</v>
      </c>
      <c r="E599" s="14">
        <f t="shared" si="10"/>
        <v>-1.9369999999999998</v>
      </c>
      <c r="F599" s="14">
        <f t="shared" si="10"/>
        <v>0.09499999999999982</v>
      </c>
      <c r="G599" s="14">
        <f t="shared" si="10"/>
        <v>2.708</v>
      </c>
      <c r="H599" s="14">
        <f t="shared" si="10"/>
        <v>6.696</v>
      </c>
      <c r="I599" s="14">
        <f t="shared" si="10"/>
        <v>12.112499999999999</v>
      </c>
      <c r="J599" s="14">
        <f t="shared" si="10"/>
        <v>7.7645</v>
      </c>
      <c r="K599" s="14">
        <f t="shared" si="10"/>
        <v>8.9835</v>
      </c>
      <c r="L599" s="14">
        <f t="shared" si="10"/>
        <v>10.285576929419605</v>
      </c>
    </row>
    <row r="600" spans="2:12" ht="12.75">
      <c r="B600" s="1" t="s">
        <v>69</v>
      </c>
      <c r="C600" s="14">
        <f>STDEV(C579:C598)</f>
        <v>3.7353074980867587</v>
      </c>
      <c r="D600" s="14">
        <f aca="true" t="shared" si="11" ref="D600:L600">STDEV(D579:D598)</f>
        <v>5.115988843039561</v>
      </c>
      <c r="E600" s="14">
        <f t="shared" si="11"/>
        <v>4.65854517611397</v>
      </c>
      <c r="F600" s="14">
        <f t="shared" si="11"/>
        <v>4.365411296713481</v>
      </c>
      <c r="G600" s="14">
        <f t="shared" si="11"/>
        <v>4.774341067789245</v>
      </c>
      <c r="H600" s="14">
        <f t="shared" si="11"/>
        <v>3.6924950913982286</v>
      </c>
      <c r="I600" s="14">
        <f t="shared" si="11"/>
        <v>4.4430938426660385</v>
      </c>
      <c r="J600" s="14">
        <f t="shared" si="11"/>
        <v>5.081362721284829</v>
      </c>
      <c r="K600" s="14">
        <f t="shared" si="11"/>
        <v>5.632913871542023</v>
      </c>
      <c r="L600" s="14">
        <f t="shared" si="11"/>
        <v>4.122906592018243</v>
      </c>
    </row>
    <row r="601" ht="12.75">
      <c r="L601" s="13"/>
    </row>
    <row r="602" spans="3:12" ht="12.75">
      <c r="C602" s="2">
        <v>125</v>
      </c>
      <c r="D602" s="2">
        <v>250</v>
      </c>
      <c r="E602" s="2">
        <v>500</v>
      </c>
      <c r="F602" s="2">
        <v>1000</v>
      </c>
      <c r="G602" s="2">
        <v>2000</v>
      </c>
      <c r="H602" s="2">
        <v>4000</v>
      </c>
      <c r="I602" s="2">
        <v>8000</v>
      </c>
      <c r="J602" s="2" t="s">
        <v>3</v>
      </c>
      <c r="K602" s="2" t="s">
        <v>4</v>
      </c>
      <c r="L602" s="13"/>
    </row>
    <row r="603" spans="1:12" ht="12.75">
      <c r="A603" t="s">
        <v>42</v>
      </c>
      <c r="B603" t="s">
        <v>10</v>
      </c>
      <c r="C603" s="8">
        <v>92.64</v>
      </c>
      <c r="D603" s="8">
        <v>96.26</v>
      </c>
      <c r="E603" s="8">
        <v>95.07</v>
      </c>
      <c r="F603" s="8">
        <v>95.03</v>
      </c>
      <c r="G603" s="8">
        <v>97.88</v>
      </c>
      <c r="H603" s="8">
        <v>97.21</v>
      </c>
      <c r="I603" s="8">
        <v>99.42</v>
      </c>
      <c r="J603" s="8">
        <v>98.84</v>
      </c>
      <c r="K603" s="8">
        <v>99.1</v>
      </c>
      <c r="L603" s="10"/>
    </row>
    <row r="604" spans="1:12" ht="12.75">
      <c r="A604" t="s">
        <v>43</v>
      </c>
      <c r="B604" t="s">
        <v>10</v>
      </c>
      <c r="C604" s="8">
        <v>69.03</v>
      </c>
      <c r="D604" s="8">
        <v>89.16</v>
      </c>
      <c r="E604" s="8">
        <v>82.19</v>
      </c>
      <c r="F604" s="8">
        <v>81.66</v>
      </c>
      <c r="G604" s="8">
        <v>91.69</v>
      </c>
      <c r="H604" s="8">
        <v>92.45</v>
      </c>
      <c r="I604" s="8">
        <v>97.82</v>
      </c>
      <c r="J604" s="8">
        <v>96.97</v>
      </c>
      <c r="K604" s="8">
        <v>98.01</v>
      </c>
      <c r="L604" s="10"/>
    </row>
    <row r="605" spans="1:12" ht="12.75">
      <c r="A605" t="s">
        <v>44</v>
      </c>
      <c r="B605" t="s">
        <v>10</v>
      </c>
      <c r="C605" s="3">
        <v>78.28</v>
      </c>
      <c r="D605" s="3">
        <v>80.64</v>
      </c>
      <c r="E605" s="3">
        <v>50.4</v>
      </c>
      <c r="F605" s="3">
        <v>79.65</v>
      </c>
      <c r="G605" s="3">
        <v>81.43</v>
      </c>
      <c r="H605" s="3">
        <v>90.88</v>
      </c>
      <c r="I605" s="3">
        <v>93.31</v>
      </c>
      <c r="J605" s="3">
        <v>93.09</v>
      </c>
      <c r="K605" s="3">
        <v>94.96</v>
      </c>
      <c r="L605" s="10"/>
    </row>
    <row r="606" spans="1:12" ht="12.75">
      <c r="A606" t="s">
        <v>45</v>
      </c>
      <c r="B606" t="s">
        <v>10</v>
      </c>
      <c r="C606" s="8">
        <v>24.1</v>
      </c>
      <c r="D606" s="8">
        <v>53.2</v>
      </c>
      <c r="E606" s="8">
        <v>37.3</v>
      </c>
      <c r="F606" s="8">
        <v>51.72</v>
      </c>
      <c r="G606" s="8">
        <v>69.58</v>
      </c>
      <c r="H606" s="8">
        <v>87.67</v>
      </c>
      <c r="I606" s="8">
        <v>95.31</v>
      </c>
      <c r="J606" s="8">
        <v>93.8</v>
      </c>
      <c r="K606" s="8">
        <v>96.44</v>
      </c>
      <c r="L606" s="10"/>
    </row>
    <row r="607" spans="1:12" ht="12.75">
      <c r="A607" t="s">
        <v>46</v>
      </c>
      <c r="B607" t="s">
        <v>10</v>
      </c>
      <c r="C607" s="8">
        <v>35.32</v>
      </c>
      <c r="D607" s="8">
        <v>33.18</v>
      </c>
      <c r="E607" s="8">
        <v>32.33</v>
      </c>
      <c r="F607" s="8">
        <v>41.98</v>
      </c>
      <c r="G607" s="8">
        <v>60.58</v>
      </c>
      <c r="H607" s="8">
        <v>81.36</v>
      </c>
      <c r="I607" s="8">
        <v>91.52</v>
      </c>
      <c r="J607" s="8">
        <v>89.09</v>
      </c>
      <c r="K607" s="8">
        <v>93.29</v>
      </c>
      <c r="L607" s="10"/>
    </row>
    <row r="608" spans="1:12" ht="12.75">
      <c r="A608" t="s">
        <v>47</v>
      </c>
      <c r="B608" t="s">
        <v>10</v>
      </c>
      <c r="C608" s="8">
        <v>28.4</v>
      </c>
      <c r="D608" s="8">
        <v>34.73</v>
      </c>
      <c r="E608" s="8">
        <v>29.34</v>
      </c>
      <c r="F608" s="8">
        <v>38.87</v>
      </c>
      <c r="G608" s="8">
        <v>52.78</v>
      </c>
      <c r="H608" s="8">
        <v>76.25</v>
      </c>
      <c r="I608" s="8">
        <v>91.01</v>
      </c>
      <c r="J608" s="8">
        <v>86.08</v>
      </c>
      <c r="K608" s="8">
        <v>90.95</v>
      </c>
      <c r="L608" s="10"/>
    </row>
    <row r="609" spans="1:12" ht="12.75">
      <c r="A609" t="s">
        <v>48</v>
      </c>
      <c r="B609" t="s">
        <v>10</v>
      </c>
      <c r="C609" s="8">
        <v>34.21</v>
      </c>
      <c r="D609" s="8">
        <v>31.92</v>
      </c>
      <c r="E609" s="8">
        <v>18.09</v>
      </c>
      <c r="F609" s="8">
        <v>36.65</v>
      </c>
      <c r="G609" s="8">
        <v>53.19</v>
      </c>
      <c r="H609" s="8">
        <v>74.41</v>
      </c>
      <c r="I609" s="8">
        <v>87.04</v>
      </c>
      <c r="J609" s="8">
        <v>79.19</v>
      </c>
      <c r="K609" s="8">
        <v>84.41</v>
      </c>
      <c r="L609" s="10"/>
    </row>
    <row r="610" spans="1:12" ht="12.75">
      <c r="A610" t="s">
        <v>49</v>
      </c>
      <c r="B610" t="s">
        <v>10</v>
      </c>
      <c r="C610" s="8">
        <v>23.31</v>
      </c>
      <c r="D610" s="8">
        <v>28.11</v>
      </c>
      <c r="E610" s="8">
        <v>12.92</v>
      </c>
      <c r="F610" s="8">
        <v>34.34</v>
      </c>
      <c r="G610" s="8">
        <v>40.8</v>
      </c>
      <c r="H610" s="8">
        <v>65.19</v>
      </c>
      <c r="I610" s="8">
        <v>84.44</v>
      </c>
      <c r="J610" s="8">
        <v>70.81</v>
      </c>
      <c r="K610" s="8">
        <v>77.43</v>
      </c>
      <c r="L610" s="10"/>
    </row>
    <row r="611" spans="1:12" ht="12.75">
      <c r="A611" t="s">
        <v>50</v>
      </c>
      <c r="B611" t="s">
        <v>10</v>
      </c>
      <c r="C611" s="8">
        <v>18.99</v>
      </c>
      <c r="D611" s="8">
        <v>18.51</v>
      </c>
      <c r="E611" s="8">
        <v>16.64</v>
      </c>
      <c r="F611" s="8">
        <v>26.91</v>
      </c>
      <c r="G611" s="8">
        <v>49.18</v>
      </c>
      <c r="H611" s="8">
        <v>60.53</v>
      </c>
      <c r="I611" s="8">
        <v>81.09</v>
      </c>
      <c r="J611" s="8">
        <v>66.23</v>
      </c>
      <c r="K611" s="8">
        <v>71.42</v>
      </c>
      <c r="L611" s="10"/>
    </row>
    <row r="612" spans="1:12" ht="12.75">
      <c r="A612" t="s">
        <v>51</v>
      </c>
      <c r="B612" t="s">
        <v>10</v>
      </c>
      <c r="C612" s="8">
        <v>26.35</v>
      </c>
      <c r="D612" s="8">
        <v>14.83</v>
      </c>
      <c r="E612" s="8">
        <v>16.09</v>
      </c>
      <c r="F612" s="8">
        <v>23.27</v>
      </c>
      <c r="G612" s="8">
        <v>36.14</v>
      </c>
      <c r="H612" s="8">
        <v>61.87</v>
      </c>
      <c r="I612" s="8">
        <v>80.83</v>
      </c>
      <c r="J612" s="8">
        <v>63.72</v>
      </c>
      <c r="K612" s="8">
        <v>68.65</v>
      </c>
      <c r="L612" s="10"/>
    </row>
    <row r="613" spans="1:12" ht="12.75">
      <c r="A613" t="s">
        <v>52</v>
      </c>
      <c r="B613" t="s">
        <v>10</v>
      </c>
      <c r="C613" s="8">
        <v>23.05</v>
      </c>
      <c r="D613" s="8">
        <v>13.34</v>
      </c>
      <c r="E613" s="8">
        <v>16.1</v>
      </c>
      <c r="F613" s="8">
        <v>17.53</v>
      </c>
      <c r="G613" s="8">
        <v>32.3</v>
      </c>
      <c r="H613" s="8">
        <v>56.75</v>
      </c>
      <c r="I613" s="8">
        <v>78.07</v>
      </c>
      <c r="J613" s="8">
        <v>56.91</v>
      </c>
      <c r="K613" s="8">
        <v>60.6</v>
      </c>
      <c r="L613" s="10"/>
    </row>
    <row r="614" spans="1:12" ht="12.75">
      <c r="A614" t="s">
        <v>53</v>
      </c>
      <c r="B614" t="s">
        <v>10</v>
      </c>
      <c r="C614" s="8">
        <v>28.31</v>
      </c>
      <c r="D614" s="8">
        <v>13.09</v>
      </c>
      <c r="E614" s="8">
        <v>14.81</v>
      </c>
      <c r="F614" s="8">
        <v>19.52</v>
      </c>
      <c r="G614" s="8">
        <v>39.68</v>
      </c>
      <c r="H614" s="8">
        <v>58.38</v>
      </c>
      <c r="I614" s="8">
        <v>77.23</v>
      </c>
      <c r="J614" s="8">
        <v>58.75</v>
      </c>
      <c r="K614" s="8">
        <v>62.95</v>
      </c>
      <c r="L614" s="10"/>
    </row>
    <row r="615" spans="1:12" ht="12.75">
      <c r="A615" t="s">
        <v>66</v>
      </c>
      <c r="B615" t="s">
        <v>10</v>
      </c>
      <c r="C615" s="8">
        <v>27.48</v>
      </c>
      <c r="D615" s="8">
        <v>23.02</v>
      </c>
      <c r="E615" s="8">
        <v>14.72</v>
      </c>
      <c r="F615" s="8">
        <v>21.71</v>
      </c>
      <c r="G615" s="8">
        <v>33.11</v>
      </c>
      <c r="H615" s="8">
        <v>60.38</v>
      </c>
      <c r="I615" s="8">
        <v>74.84</v>
      </c>
      <c r="J615" s="8">
        <v>56.99</v>
      </c>
      <c r="K615" s="8">
        <v>59.99</v>
      </c>
      <c r="L615" s="10"/>
    </row>
    <row r="616" spans="1:12" ht="12.75">
      <c r="A616" t="s">
        <v>54</v>
      </c>
      <c r="B616" t="s">
        <v>10</v>
      </c>
      <c r="C616" s="8">
        <v>21.14</v>
      </c>
      <c r="D616" s="8">
        <v>24.75</v>
      </c>
      <c r="E616" s="8">
        <v>17.69</v>
      </c>
      <c r="F616" s="8">
        <v>21.7</v>
      </c>
      <c r="G616" s="8">
        <v>44</v>
      </c>
      <c r="H616" s="8">
        <v>62.26</v>
      </c>
      <c r="I616" s="8">
        <v>76.08</v>
      </c>
      <c r="J616" s="8">
        <v>57.6</v>
      </c>
      <c r="K616" s="8">
        <v>58.42</v>
      </c>
      <c r="L616" s="10"/>
    </row>
    <row r="617" spans="1:12" ht="12.75">
      <c r="A617" t="s">
        <v>67</v>
      </c>
      <c r="B617" t="s">
        <v>10</v>
      </c>
      <c r="C617" s="8">
        <v>19.19</v>
      </c>
      <c r="D617" s="8">
        <v>34.41</v>
      </c>
      <c r="E617" s="8">
        <v>36.88</v>
      </c>
      <c r="F617" s="8">
        <v>44.72</v>
      </c>
      <c r="G617" s="8">
        <v>41.64</v>
      </c>
      <c r="H617" s="8">
        <v>59.88</v>
      </c>
      <c r="I617" s="8">
        <v>83.24</v>
      </c>
      <c r="J617" s="8">
        <v>68.54</v>
      </c>
      <c r="K617" s="8">
        <v>72.19</v>
      </c>
      <c r="L617" s="10"/>
    </row>
    <row r="618" spans="1:12" ht="12.75">
      <c r="A618" t="s">
        <v>56</v>
      </c>
      <c r="B618" t="s">
        <v>10</v>
      </c>
      <c r="C618" s="8">
        <v>19.46</v>
      </c>
      <c r="D618" s="8">
        <v>19.1</v>
      </c>
      <c r="E618" s="8">
        <v>14.96</v>
      </c>
      <c r="F618" s="8">
        <v>17.99</v>
      </c>
      <c r="G618" s="8">
        <v>31.65</v>
      </c>
      <c r="H618" s="8">
        <v>43.71</v>
      </c>
      <c r="I618" s="8">
        <v>70.08</v>
      </c>
      <c r="J618" s="8">
        <v>49.06</v>
      </c>
      <c r="K618" s="8">
        <v>53.1</v>
      </c>
      <c r="L618" s="10"/>
    </row>
    <row r="619" spans="1:12" ht="12.75">
      <c r="A619" t="s">
        <v>57</v>
      </c>
      <c r="B619" t="s">
        <v>10</v>
      </c>
      <c r="C619" s="8">
        <v>11.39</v>
      </c>
      <c r="D619" s="8">
        <v>15.17</v>
      </c>
      <c r="E619" s="8">
        <v>14.17</v>
      </c>
      <c r="F619" s="8">
        <v>16.28</v>
      </c>
      <c r="G619" s="8">
        <v>23.48</v>
      </c>
      <c r="H619" s="8">
        <v>45.56</v>
      </c>
      <c r="I619" s="8">
        <v>67.19</v>
      </c>
      <c r="J619" s="8">
        <v>41.55</v>
      </c>
      <c r="K619" s="8">
        <v>42.73</v>
      </c>
      <c r="L619" s="10"/>
    </row>
    <row r="620" spans="1:12" ht="12.75">
      <c r="A620" t="s">
        <v>60</v>
      </c>
      <c r="B620" t="s">
        <v>10</v>
      </c>
      <c r="C620" s="8">
        <v>37.73</v>
      </c>
      <c r="D620" s="8">
        <v>34.24</v>
      </c>
      <c r="E620" s="8">
        <v>18.38</v>
      </c>
      <c r="F620" s="8">
        <v>34.86</v>
      </c>
      <c r="G620" s="8">
        <v>56.87</v>
      </c>
      <c r="H620" s="8">
        <v>79.77</v>
      </c>
      <c r="I620" s="8">
        <v>90.39</v>
      </c>
      <c r="J620" s="8">
        <v>85.29</v>
      </c>
      <c r="K620" s="8">
        <v>89.96</v>
      </c>
      <c r="L620" s="10"/>
    </row>
    <row r="621" spans="1:12" ht="12.75">
      <c r="A621" t="s">
        <v>61</v>
      </c>
      <c r="B621" t="s">
        <v>10</v>
      </c>
      <c r="C621" s="8">
        <v>51.82</v>
      </c>
      <c r="D621" s="8">
        <v>18.96</v>
      </c>
      <c r="E621" s="8">
        <v>30.16</v>
      </c>
      <c r="F621" s="8">
        <v>38.76</v>
      </c>
      <c r="G621" s="8">
        <v>47.95</v>
      </c>
      <c r="H621" s="8">
        <v>72.21</v>
      </c>
      <c r="I621" s="8">
        <v>86.43</v>
      </c>
      <c r="J621" s="8">
        <v>77</v>
      </c>
      <c r="K621" s="8">
        <v>82.13</v>
      </c>
      <c r="L621" s="10"/>
    </row>
    <row r="622" spans="1:12" ht="12.75">
      <c r="A622" t="s">
        <v>62</v>
      </c>
      <c r="B622" t="s">
        <v>10</v>
      </c>
      <c r="C622" s="8">
        <v>56.98</v>
      </c>
      <c r="D622" s="8">
        <v>26.26</v>
      </c>
      <c r="E622" s="8">
        <v>34.89</v>
      </c>
      <c r="F622" s="8">
        <v>33.78</v>
      </c>
      <c r="G622" s="8">
        <v>43.93</v>
      </c>
      <c r="H622" s="8">
        <v>59.74</v>
      </c>
      <c r="I622" s="8">
        <v>82.71</v>
      </c>
      <c r="J622" s="8">
        <v>69.66</v>
      </c>
      <c r="K622" s="8">
        <v>76.5</v>
      </c>
      <c r="L622" s="10"/>
    </row>
    <row r="623" spans="2:12" ht="12.75">
      <c r="B623" s="2" t="s">
        <v>40</v>
      </c>
      <c r="C623" s="14">
        <f>AVERAGE(C603:C622)</f>
        <v>36.35900000000001</v>
      </c>
      <c r="D623" s="14">
        <f aca="true" t="shared" si="12" ref="D623:K623">AVERAGE(D603:D622)</f>
        <v>35.144</v>
      </c>
      <c r="E623" s="14">
        <f t="shared" si="12"/>
        <v>30.156499999999994</v>
      </c>
      <c r="F623" s="14">
        <f t="shared" si="12"/>
        <v>38.846500000000006</v>
      </c>
      <c r="G623" s="14">
        <f t="shared" si="12"/>
        <v>51.392999999999994</v>
      </c>
      <c r="H623" s="14">
        <f t="shared" si="12"/>
        <v>69.32300000000001</v>
      </c>
      <c r="I623" s="14">
        <f t="shared" si="12"/>
        <v>84.4025</v>
      </c>
      <c r="J623" s="14">
        <f t="shared" si="12"/>
        <v>72.95849999999999</v>
      </c>
      <c r="K623" s="14">
        <f t="shared" si="12"/>
        <v>76.6615</v>
      </c>
      <c r="L623" s="10"/>
    </row>
    <row r="624" spans="2:12" ht="12.75">
      <c r="B624" s="2" t="s">
        <v>69</v>
      </c>
      <c r="C624" s="14">
        <f>STDEV(C603:C622)</f>
        <v>22.01207871768779</v>
      </c>
      <c r="D624" s="14">
        <f aca="true" t="shared" si="13" ref="D624:K624">STDEV(D603:D622)</f>
        <v>25.14949123687563</v>
      </c>
      <c r="E624" s="14">
        <f t="shared" si="13"/>
        <v>22.630121351164274</v>
      </c>
      <c r="F624" s="14">
        <f t="shared" si="13"/>
        <v>22.56705849707766</v>
      </c>
      <c r="G624" s="14">
        <f t="shared" si="13"/>
        <v>20.1434944702672</v>
      </c>
      <c r="H624" s="14">
        <f t="shared" si="13"/>
        <v>15.234021862438814</v>
      </c>
      <c r="I624" s="14">
        <f t="shared" si="13"/>
        <v>8.964005727586947</v>
      </c>
      <c r="J624" s="14">
        <f t="shared" si="13"/>
        <v>16.85739921096656</v>
      </c>
      <c r="K624" s="14">
        <f t="shared" si="13"/>
        <v>16.714567637716158</v>
      </c>
      <c r="L624" s="10"/>
    </row>
    <row r="625" ht="12.75">
      <c r="L625" s="10"/>
    </row>
    <row r="626" spans="3:12" ht="12.75">
      <c r="C626" s="2">
        <v>125</v>
      </c>
      <c r="D626" s="2">
        <v>250</v>
      </c>
      <c r="E626" s="2">
        <v>500</v>
      </c>
      <c r="F626" s="2">
        <v>1000</v>
      </c>
      <c r="G626" s="2">
        <v>2000</v>
      </c>
      <c r="H626" s="2">
        <v>4000</v>
      </c>
      <c r="I626" s="2">
        <v>8000</v>
      </c>
      <c r="J626" s="2" t="s">
        <v>3</v>
      </c>
      <c r="K626" s="2" t="s">
        <v>4</v>
      </c>
      <c r="L626" s="13"/>
    </row>
    <row r="627" spans="1:12" ht="12.75">
      <c r="A627" t="s">
        <v>42</v>
      </c>
      <c r="B627" t="s">
        <v>12</v>
      </c>
      <c r="C627" s="8">
        <v>0.13</v>
      </c>
      <c r="D627" s="8">
        <v>0.1</v>
      </c>
      <c r="E627" s="8">
        <v>0.11</v>
      </c>
      <c r="F627" s="8">
        <v>0.09</v>
      </c>
      <c r="G627" s="8" t="s">
        <v>16</v>
      </c>
      <c r="H627" s="8" t="s">
        <v>16</v>
      </c>
      <c r="I627" s="8">
        <v>0.01</v>
      </c>
      <c r="J627" s="8" t="s">
        <v>16</v>
      </c>
      <c r="K627" s="8" t="s">
        <v>16</v>
      </c>
      <c r="L627" s="10"/>
    </row>
    <row r="628" spans="1:12" ht="12.75">
      <c r="A628" t="s">
        <v>43</v>
      </c>
      <c r="B628" t="s">
        <v>12</v>
      </c>
      <c r="C628" s="8">
        <v>2.01</v>
      </c>
      <c r="D628" s="8" t="s">
        <v>16</v>
      </c>
      <c r="E628" s="8" t="s">
        <v>16</v>
      </c>
      <c r="F628" s="8" t="s">
        <v>16</v>
      </c>
      <c r="G628" s="8" t="s">
        <v>16</v>
      </c>
      <c r="H628" s="8" t="s">
        <v>16</v>
      </c>
      <c r="I628" s="8" t="s">
        <v>16</v>
      </c>
      <c r="J628" s="8" t="s">
        <v>16</v>
      </c>
      <c r="K628" s="8" t="s">
        <v>16</v>
      </c>
      <c r="L628" s="10"/>
    </row>
    <row r="629" spans="1:12" ht="12.75">
      <c r="A629" t="s">
        <v>44</v>
      </c>
      <c r="B629" t="s">
        <v>12</v>
      </c>
      <c r="C629" s="3" t="s">
        <v>16</v>
      </c>
      <c r="D629" s="3" t="s">
        <v>16</v>
      </c>
      <c r="E629" s="3">
        <v>2.9</v>
      </c>
      <c r="F629" s="3">
        <v>2.68</v>
      </c>
      <c r="G629" s="3">
        <v>1.69</v>
      </c>
      <c r="H629" s="3" t="s">
        <v>16</v>
      </c>
      <c r="I629" s="3" t="s">
        <v>16</v>
      </c>
      <c r="J629" s="3" t="s">
        <v>16</v>
      </c>
      <c r="K629" s="3" t="s">
        <v>16</v>
      </c>
      <c r="L629" s="10"/>
    </row>
    <row r="630" spans="1:12" ht="12.75">
      <c r="A630" t="s">
        <v>45</v>
      </c>
      <c r="B630" t="s">
        <v>12</v>
      </c>
      <c r="C630" s="8">
        <v>1.72</v>
      </c>
      <c r="D630" s="8">
        <v>3.63</v>
      </c>
      <c r="E630" s="8">
        <v>3.48</v>
      </c>
      <c r="F630" s="8">
        <v>2.74</v>
      </c>
      <c r="G630" s="8">
        <v>1.86</v>
      </c>
      <c r="H630" s="8">
        <v>1.12</v>
      </c>
      <c r="I630" s="8" t="s">
        <v>16</v>
      </c>
      <c r="J630" s="8" t="s">
        <v>16</v>
      </c>
      <c r="K630" s="8" t="s">
        <v>16</v>
      </c>
      <c r="L630" s="10"/>
    </row>
    <row r="631" spans="1:12" ht="12.75">
      <c r="A631" t="s">
        <v>46</v>
      </c>
      <c r="B631" t="s">
        <v>12</v>
      </c>
      <c r="C631" s="8">
        <v>1.62</v>
      </c>
      <c r="D631" s="8">
        <v>3.13</v>
      </c>
      <c r="E631" s="8">
        <v>3.19</v>
      </c>
      <c r="F631" s="8">
        <v>3.04</v>
      </c>
      <c r="G631" s="8">
        <v>1.85</v>
      </c>
      <c r="H631" s="8">
        <v>0.99</v>
      </c>
      <c r="I631" s="8">
        <v>0.49</v>
      </c>
      <c r="J631" s="8">
        <v>0.83</v>
      </c>
      <c r="K631" s="8" t="s">
        <v>16</v>
      </c>
      <c r="L631" s="10"/>
    </row>
    <row r="632" spans="1:12" ht="12.75">
      <c r="A632" t="s">
        <v>47</v>
      </c>
      <c r="B632" t="s">
        <v>12</v>
      </c>
      <c r="C632" s="8">
        <v>1.77</v>
      </c>
      <c r="D632" s="8">
        <v>3.22</v>
      </c>
      <c r="E632" s="8">
        <v>3.48</v>
      </c>
      <c r="F632" s="8">
        <v>3.11</v>
      </c>
      <c r="G632" s="8">
        <v>2.31</v>
      </c>
      <c r="H632" s="8">
        <v>1.06</v>
      </c>
      <c r="I632" s="8">
        <v>0.4</v>
      </c>
      <c r="J632" s="8">
        <v>0.92</v>
      </c>
      <c r="K632" s="8">
        <v>0.57</v>
      </c>
      <c r="L632" s="10"/>
    </row>
    <row r="633" spans="1:12" ht="12.75">
      <c r="A633" t="s">
        <v>48</v>
      </c>
      <c r="B633" t="s">
        <v>12</v>
      </c>
      <c r="C633" s="8">
        <v>2.43</v>
      </c>
      <c r="D633" s="8">
        <v>2.89</v>
      </c>
      <c r="E633" s="8">
        <v>3.18</v>
      </c>
      <c r="F633" s="8">
        <v>2.96</v>
      </c>
      <c r="G633" s="8">
        <v>2.02</v>
      </c>
      <c r="H633" s="8">
        <v>0.93</v>
      </c>
      <c r="I633" s="8">
        <v>0.5</v>
      </c>
      <c r="J633" s="8">
        <v>1.01</v>
      </c>
      <c r="K633" s="8">
        <v>0.86</v>
      </c>
      <c r="L633" s="10"/>
    </row>
    <row r="634" spans="1:12" ht="12.75">
      <c r="A634" t="s">
        <v>49</v>
      </c>
      <c r="B634" t="s">
        <v>12</v>
      </c>
      <c r="C634" s="8">
        <v>2.43</v>
      </c>
      <c r="D634" s="8">
        <v>2.75</v>
      </c>
      <c r="E634" s="8">
        <v>3.15</v>
      </c>
      <c r="F634" s="8">
        <v>2.96</v>
      </c>
      <c r="G634" s="8">
        <v>2.02</v>
      </c>
      <c r="H634" s="8">
        <v>1.01</v>
      </c>
      <c r="I634" s="8">
        <v>0.55</v>
      </c>
      <c r="J634" s="8">
        <v>1.16</v>
      </c>
      <c r="K634" s="8">
        <v>1.02</v>
      </c>
      <c r="L634" s="10"/>
    </row>
    <row r="635" spans="1:12" ht="12.75">
      <c r="A635" t="s">
        <v>50</v>
      </c>
      <c r="B635" t="s">
        <v>12</v>
      </c>
      <c r="C635" s="8">
        <v>2.59</v>
      </c>
      <c r="D635" s="8">
        <v>3.07</v>
      </c>
      <c r="E635" s="8">
        <v>3.44</v>
      </c>
      <c r="F635" s="8">
        <v>2.98</v>
      </c>
      <c r="G635" s="8">
        <v>2.15</v>
      </c>
      <c r="H635" s="8">
        <v>0.93</v>
      </c>
      <c r="I635" s="8">
        <v>0.56</v>
      </c>
      <c r="J635" s="8">
        <v>1.15</v>
      </c>
      <c r="K635" s="8">
        <v>1.11</v>
      </c>
      <c r="L635" s="10"/>
    </row>
    <row r="636" spans="1:12" ht="12.75">
      <c r="A636" t="s">
        <v>51</v>
      </c>
      <c r="B636" t="s">
        <v>12</v>
      </c>
      <c r="C636" s="8">
        <v>2.79</v>
      </c>
      <c r="D636" s="8">
        <v>2.93</v>
      </c>
      <c r="E636" s="8">
        <v>3.33</v>
      </c>
      <c r="F636" s="8">
        <v>3.05</v>
      </c>
      <c r="G636" s="8">
        <v>2.32</v>
      </c>
      <c r="H636" s="8">
        <v>1.15</v>
      </c>
      <c r="I636" s="8">
        <v>0.58</v>
      </c>
      <c r="J636" s="8">
        <v>1.47</v>
      </c>
      <c r="K636" s="8">
        <v>1.37</v>
      </c>
      <c r="L636" s="10"/>
    </row>
    <row r="637" spans="1:12" ht="12.75">
      <c r="A637" t="s">
        <v>52</v>
      </c>
      <c r="B637" t="s">
        <v>12</v>
      </c>
      <c r="C637" s="8">
        <v>2.66</v>
      </c>
      <c r="D637" s="8">
        <v>3.07</v>
      </c>
      <c r="E637" s="8">
        <v>3.46</v>
      </c>
      <c r="F637" s="8">
        <v>3.06</v>
      </c>
      <c r="G637" s="8">
        <v>2.25</v>
      </c>
      <c r="H637" s="8">
        <v>1.29</v>
      </c>
      <c r="I637" s="8">
        <v>0.56</v>
      </c>
      <c r="J637" s="8">
        <v>1.55</v>
      </c>
      <c r="K637" s="8">
        <v>1.55</v>
      </c>
      <c r="L637" s="10"/>
    </row>
    <row r="638" spans="1:12" ht="12.75">
      <c r="A638" t="s">
        <v>53</v>
      </c>
      <c r="B638" t="s">
        <v>12</v>
      </c>
      <c r="C638" s="8">
        <v>2.78</v>
      </c>
      <c r="D638" s="8">
        <v>3.12</v>
      </c>
      <c r="E638" s="8">
        <v>3.12</v>
      </c>
      <c r="F638" s="8">
        <v>2.89</v>
      </c>
      <c r="G638" s="8">
        <v>2.11</v>
      </c>
      <c r="H638" s="8">
        <v>1.2</v>
      </c>
      <c r="I638" s="8">
        <v>0.54</v>
      </c>
      <c r="J638" s="8">
        <v>1.46</v>
      </c>
      <c r="K638" s="8">
        <v>1.52</v>
      </c>
      <c r="L638" s="10"/>
    </row>
    <row r="639" spans="1:12" ht="12.75">
      <c r="A639" t="s">
        <v>66</v>
      </c>
      <c r="B639" t="s">
        <v>12</v>
      </c>
      <c r="C639" s="8">
        <v>2.6</v>
      </c>
      <c r="D639" s="8">
        <v>3.54</v>
      </c>
      <c r="E639" s="8">
        <v>3.14</v>
      </c>
      <c r="F639" s="8">
        <v>2.81</v>
      </c>
      <c r="G639" s="8">
        <v>2.28</v>
      </c>
      <c r="H639" s="8">
        <v>1.22</v>
      </c>
      <c r="I639" s="8">
        <v>0.57</v>
      </c>
      <c r="J639" s="8">
        <v>1.56</v>
      </c>
      <c r="K639" s="8">
        <v>1.64</v>
      </c>
      <c r="L639" s="10"/>
    </row>
    <row r="640" spans="1:12" ht="12.75">
      <c r="A640" t="s">
        <v>54</v>
      </c>
      <c r="B640" t="s">
        <v>12</v>
      </c>
      <c r="C640" s="8">
        <v>2.62</v>
      </c>
      <c r="D640" s="8">
        <v>3.66</v>
      </c>
      <c r="E640" s="8">
        <v>3.27</v>
      </c>
      <c r="F640" s="8">
        <v>3.19</v>
      </c>
      <c r="G640" s="8">
        <v>2.03</v>
      </c>
      <c r="H640" s="8">
        <v>1.12</v>
      </c>
      <c r="I640" s="8">
        <v>0.53</v>
      </c>
      <c r="J640" s="8">
        <v>1.54</v>
      </c>
      <c r="K640" s="8">
        <v>1.65</v>
      </c>
      <c r="L640" s="10"/>
    </row>
    <row r="641" spans="1:12" ht="12.75">
      <c r="A641" t="s">
        <v>67</v>
      </c>
      <c r="B641" t="s">
        <v>12</v>
      </c>
      <c r="C641" s="8">
        <v>2.23</v>
      </c>
      <c r="D641" s="8">
        <v>2.74</v>
      </c>
      <c r="E641" s="8">
        <v>3.75</v>
      </c>
      <c r="F641" s="8">
        <v>2.99</v>
      </c>
      <c r="G641" s="8">
        <v>2.27</v>
      </c>
      <c r="H641" s="8">
        <v>1.13</v>
      </c>
      <c r="I641" s="8">
        <v>0.49</v>
      </c>
      <c r="J641" s="8">
        <v>1.18</v>
      </c>
      <c r="K641" s="8">
        <v>1.1</v>
      </c>
      <c r="L641" s="10"/>
    </row>
    <row r="642" spans="1:12" ht="12.75">
      <c r="A642" t="s">
        <v>56</v>
      </c>
      <c r="B642" t="s">
        <v>12</v>
      </c>
      <c r="C642" s="8">
        <v>3.29</v>
      </c>
      <c r="D642" s="8">
        <v>3.34</v>
      </c>
      <c r="E642" s="8">
        <v>3.5</v>
      </c>
      <c r="F642" s="8">
        <v>3.25</v>
      </c>
      <c r="G642" s="8">
        <v>2.29</v>
      </c>
      <c r="H642" s="8">
        <v>1.35</v>
      </c>
      <c r="I642" s="8">
        <v>0.6</v>
      </c>
      <c r="J642" s="8">
        <v>1.59</v>
      </c>
      <c r="K642" s="8">
        <v>1.6</v>
      </c>
      <c r="L642" s="10"/>
    </row>
    <row r="643" spans="1:12" ht="12.75">
      <c r="A643" t="s">
        <v>57</v>
      </c>
      <c r="B643" t="s">
        <v>12</v>
      </c>
      <c r="C643" s="8">
        <v>2.9</v>
      </c>
      <c r="D643" s="8">
        <v>3.53</v>
      </c>
      <c r="E643" s="8">
        <v>3.51</v>
      </c>
      <c r="F643" s="8">
        <v>3.09</v>
      </c>
      <c r="G643" s="8">
        <v>2.35</v>
      </c>
      <c r="H643" s="8">
        <v>1.25</v>
      </c>
      <c r="I643" s="8">
        <v>0.55</v>
      </c>
      <c r="J643" s="8">
        <v>1.74</v>
      </c>
      <c r="K643" s="8">
        <v>1.82</v>
      </c>
      <c r="L643" s="10"/>
    </row>
    <row r="644" spans="1:12" ht="12.75">
      <c r="A644" t="s">
        <v>60</v>
      </c>
      <c r="B644" t="s">
        <v>12</v>
      </c>
      <c r="C644" s="8">
        <v>2.87</v>
      </c>
      <c r="D644" s="8">
        <v>3.33</v>
      </c>
      <c r="E644" s="8">
        <v>3.59</v>
      </c>
      <c r="F644" s="8">
        <v>3</v>
      </c>
      <c r="G644" s="8">
        <v>2.24</v>
      </c>
      <c r="H644" s="8">
        <v>1.1</v>
      </c>
      <c r="I644" s="8">
        <v>0.39</v>
      </c>
      <c r="J644" s="8">
        <v>0.97</v>
      </c>
      <c r="K644" s="8">
        <v>0.57</v>
      </c>
      <c r="L644" s="10"/>
    </row>
    <row r="645" spans="1:12" ht="12.75">
      <c r="A645" t="s">
        <v>61</v>
      </c>
      <c r="B645" t="s">
        <v>12</v>
      </c>
      <c r="C645" s="8">
        <v>2.27</v>
      </c>
      <c r="D645" s="8">
        <v>3.34</v>
      </c>
      <c r="E645" s="8">
        <v>3.43</v>
      </c>
      <c r="F645" s="8">
        <v>2.95</v>
      </c>
      <c r="G645" s="8">
        <v>2.18</v>
      </c>
      <c r="H645" s="8">
        <v>1.08</v>
      </c>
      <c r="I645" s="8">
        <v>0.58</v>
      </c>
      <c r="J645" s="8">
        <v>1.16</v>
      </c>
      <c r="K645" s="8">
        <v>0.97</v>
      </c>
      <c r="L645" s="10"/>
    </row>
    <row r="646" spans="1:12" ht="12.75">
      <c r="A646" t="s">
        <v>62</v>
      </c>
      <c r="B646" t="s">
        <v>12</v>
      </c>
      <c r="C646" s="8">
        <v>1.54</v>
      </c>
      <c r="D646" s="8">
        <v>3.26</v>
      </c>
      <c r="E646" s="8">
        <v>3.61</v>
      </c>
      <c r="F646" s="8">
        <v>3.01</v>
      </c>
      <c r="G646" s="8">
        <v>2.19</v>
      </c>
      <c r="H646" s="8">
        <v>1.15</v>
      </c>
      <c r="I646" s="8">
        <v>0.55</v>
      </c>
      <c r="J646" s="8">
        <v>1.22</v>
      </c>
      <c r="K646" s="8">
        <v>1.06</v>
      </c>
      <c r="L646" s="10"/>
    </row>
    <row r="647" spans="2:12" ht="12.75">
      <c r="B647" s="2" t="s">
        <v>40</v>
      </c>
      <c r="C647" s="14">
        <f>AVERAGE(C627:C646)</f>
        <v>2.276315789473684</v>
      </c>
      <c r="D647" s="14">
        <f aca="true" t="shared" si="14" ref="D647:K647">AVERAGE(D627:D646)</f>
        <v>3.036111111111111</v>
      </c>
      <c r="E647" s="14">
        <f t="shared" si="14"/>
        <v>3.191578947368421</v>
      </c>
      <c r="F647" s="14">
        <f t="shared" si="14"/>
        <v>2.8342105263157897</v>
      </c>
      <c r="G647" s="14">
        <f t="shared" si="14"/>
        <v>2.1338888888888885</v>
      </c>
      <c r="H647" s="14">
        <f t="shared" si="14"/>
        <v>1.1223529411764706</v>
      </c>
      <c r="I647" s="14">
        <f t="shared" si="14"/>
        <v>0.4970588235294117</v>
      </c>
      <c r="J647" s="14">
        <f t="shared" si="14"/>
        <v>1.2818749999999999</v>
      </c>
      <c r="K647" s="14">
        <f t="shared" si="14"/>
        <v>1.2273333333333332</v>
      </c>
      <c r="L647" s="10"/>
    </row>
    <row r="648" spans="2:12" ht="12.75">
      <c r="B648" s="2" t="s">
        <v>69</v>
      </c>
      <c r="C648" s="14">
        <f>STDEV(C627:C646)</f>
        <v>0.7079250629387568</v>
      </c>
      <c r="D648" s="14">
        <f aca="true" t="shared" si="15" ref="D648:K648">STDEV(D627:D646)</f>
        <v>0.7834999822732749</v>
      </c>
      <c r="E648" s="14">
        <f t="shared" si="15"/>
        <v>0.7751434502213471</v>
      </c>
      <c r="F648" s="14">
        <f t="shared" si="15"/>
        <v>0.6789232961868849</v>
      </c>
      <c r="G648" s="14">
        <f t="shared" si="15"/>
        <v>0.18736999850528366</v>
      </c>
      <c r="H648" s="14">
        <f t="shared" si="15"/>
        <v>0.11824389052741498</v>
      </c>
      <c r="I648" s="14">
        <f t="shared" si="15"/>
        <v>0.13855345114261683</v>
      </c>
      <c r="J648" s="14">
        <f t="shared" si="15"/>
        <v>0.2775420388577798</v>
      </c>
      <c r="K648" s="14">
        <f t="shared" si="15"/>
        <v>0.3978058870976197</v>
      </c>
      <c r="L648" s="10"/>
    </row>
    <row r="649" ht="12.75">
      <c r="L649" s="10"/>
    </row>
    <row r="650" spans="3:12" ht="12.75">
      <c r="C650" s="2">
        <v>125</v>
      </c>
      <c r="D650" s="2">
        <v>250</v>
      </c>
      <c r="E650" s="2">
        <v>500</v>
      </c>
      <c r="F650" s="2">
        <v>1000</v>
      </c>
      <c r="G650" s="2">
        <v>2000</v>
      </c>
      <c r="H650" s="2">
        <v>4000</v>
      </c>
      <c r="I650" s="2">
        <v>8000</v>
      </c>
      <c r="J650" s="2" t="s">
        <v>3</v>
      </c>
      <c r="K650" s="2" t="s">
        <v>4</v>
      </c>
      <c r="L650" s="13"/>
    </row>
    <row r="651" spans="1:12" ht="12.75">
      <c r="A651" t="s">
        <v>42</v>
      </c>
      <c r="B651" t="s">
        <v>13</v>
      </c>
      <c r="C651" s="8">
        <v>3.13</v>
      </c>
      <c r="D651" s="8">
        <v>3.16</v>
      </c>
      <c r="E651" s="8">
        <v>3.26</v>
      </c>
      <c r="F651" s="8">
        <v>2.8</v>
      </c>
      <c r="G651" s="8">
        <v>1.82</v>
      </c>
      <c r="H651" s="8">
        <v>0.97</v>
      </c>
      <c r="I651" s="8">
        <v>0.28</v>
      </c>
      <c r="J651" s="8" t="s">
        <v>16</v>
      </c>
      <c r="K651" s="8" t="s">
        <v>16</v>
      </c>
      <c r="L651" s="10"/>
    </row>
    <row r="652" spans="1:12" ht="12.75">
      <c r="A652" t="s">
        <v>43</v>
      </c>
      <c r="B652" t="s">
        <v>13</v>
      </c>
      <c r="C652" s="8">
        <v>2.88</v>
      </c>
      <c r="D652" s="8">
        <v>3.1</v>
      </c>
      <c r="E652" s="8">
        <v>3.3</v>
      </c>
      <c r="F652" s="8">
        <v>3.03</v>
      </c>
      <c r="G652" s="8">
        <v>2.17</v>
      </c>
      <c r="H652" s="8">
        <v>1.12</v>
      </c>
      <c r="I652" s="8">
        <v>0.47</v>
      </c>
      <c r="J652" s="8">
        <v>1.23</v>
      </c>
      <c r="K652" s="8">
        <v>1.01</v>
      </c>
      <c r="L652" s="10"/>
    </row>
    <row r="653" spans="1:12" ht="12.75">
      <c r="A653" t="s">
        <v>44</v>
      </c>
      <c r="B653" t="s">
        <v>13</v>
      </c>
      <c r="C653" s="3">
        <v>3.1</v>
      </c>
      <c r="D653" s="3">
        <v>3.57</v>
      </c>
      <c r="E653" s="3">
        <v>3.57</v>
      </c>
      <c r="F653" s="3">
        <v>3.1</v>
      </c>
      <c r="G653" s="3">
        <v>2.32</v>
      </c>
      <c r="H653" s="3">
        <v>1.33</v>
      </c>
      <c r="I653" s="3">
        <v>0.62</v>
      </c>
      <c r="J653" s="3">
        <v>1.68</v>
      </c>
      <c r="K653" s="3">
        <v>1.64</v>
      </c>
      <c r="L653" s="10"/>
    </row>
    <row r="654" spans="1:12" ht="12.75">
      <c r="A654" t="s">
        <v>45</v>
      </c>
      <c r="B654" t="s">
        <v>13</v>
      </c>
      <c r="C654" s="8">
        <v>2.86</v>
      </c>
      <c r="D654" s="8">
        <v>3.15</v>
      </c>
      <c r="E654" s="8">
        <v>3.34</v>
      </c>
      <c r="F654" s="8">
        <v>3.08</v>
      </c>
      <c r="G654" s="8">
        <v>2.28</v>
      </c>
      <c r="H654" s="8">
        <v>1.25</v>
      </c>
      <c r="I654" s="8">
        <v>0.6</v>
      </c>
      <c r="J654" s="8">
        <v>1.56</v>
      </c>
      <c r="K654" s="8">
        <v>1.46</v>
      </c>
      <c r="L654" s="10"/>
    </row>
    <row r="655" spans="1:12" ht="12.75">
      <c r="A655" t="s">
        <v>46</v>
      </c>
      <c r="B655" t="s">
        <v>13</v>
      </c>
      <c r="C655" s="8">
        <v>3.1</v>
      </c>
      <c r="D655" s="8">
        <v>3.45</v>
      </c>
      <c r="E655" s="8">
        <v>3.42</v>
      </c>
      <c r="F655" s="8">
        <v>3.21</v>
      </c>
      <c r="G655" s="8">
        <v>2.31</v>
      </c>
      <c r="H655" s="8">
        <v>1.29</v>
      </c>
      <c r="I655" s="8">
        <v>0.62</v>
      </c>
      <c r="J655" s="8">
        <v>1.68</v>
      </c>
      <c r="K655" s="8">
        <v>1.68</v>
      </c>
      <c r="L655" s="10"/>
    </row>
    <row r="656" spans="1:12" ht="12.75">
      <c r="A656" t="s">
        <v>47</v>
      </c>
      <c r="B656" t="s">
        <v>13</v>
      </c>
      <c r="C656" s="8">
        <v>3.1</v>
      </c>
      <c r="D656" s="8">
        <v>3.5</v>
      </c>
      <c r="E656" s="8">
        <v>3.41</v>
      </c>
      <c r="F656" s="8">
        <v>3</v>
      </c>
      <c r="G656" s="8">
        <v>2.33</v>
      </c>
      <c r="H656" s="8">
        <v>1.31</v>
      </c>
      <c r="I656" s="8">
        <v>0.67</v>
      </c>
      <c r="J656" s="8">
        <v>1.88</v>
      </c>
      <c r="K656" s="8">
        <v>1.93</v>
      </c>
      <c r="L656" s="10"/>
    </row>
    <row r="657" spans="1:12" ht="12.75">
      <c r="A657" t="s">
        <v>48</v>
      </c>
      <c r="B657" t="s">
        <v>13</v>
      </c>
      <c r="C657" s="8">
        <v>2.81</v>
      </c>
      <c r="D657" s="8">
        <v>3.24</v>
      </c>
      <c r="E657" s="8">
        <v>3.55</v>
      </c>
      <c r="F657" s="8">
        <v>3.17</v>
      </c>
      <c r="G657" s="8">
        <v>2.4</v>
      </c>
      <c r="H657" s="8">
        <v>1.34</v>
      </c>
      <c r="I657" s="8">
        <v>0.7</v>
      </c>
      <c r="J657" s="8">
        <v>1.93</v>
      </c>
      <c r="K657" s="8">
        <v>2.05</v>
      </c>
      <c r="L657" s="10"/>
    </row>
    <row r="658" spans="1:12" ht="12.75">
      <c r="A658" t="s">
        <v>49</v>
      </c>
      <c r="B658" t="s">
        <v>13</v>
      </c>
      <c r="C658" s="8">
        <v>2.72</v>
      </c>
      <c r="D658" s="8">
        <v>3.36</v>
      </c>
      <c r="E658" s="8">
        <v>3.37</v>
      </c>
      <c r="F658" s="8">
        <v>3.2</v>
      </c>
      <c r="G658" s="8">
        <v>2.37</v>
      </c>
      <c r="H658" s="8">
        <v>1.42</v>
      </c>
      <c r="I658" s="8">
        <v>0.68</v>
      </c>
      <c r="J658" s="8">
        <v>2.04</v>
      </c>
      <c r="K658" s="8">
        <v>2.19</v>
      </c>
      <c r="L658" s="10"/>
    </row>
    <row r="659" spans="1:12" ht="12.75">
      <c r="A659" t="s">
        <v>50</v>
      </c>
      <c r="B659" t="s">
        <v>13</v>
      </c>
      <c r="C659" s="8">
        <v>2.71</v>
      </c>
      <c r="D659" s="8">
        <v>3.27</v>
      </c>
      <c r="E659" s="8">
        <v>3.51</v>
      </c>
      <c r="F659" s="8">
        <v>3.18</v>
      </c>
      <c r="G659" s="8">
        <v>2.36</v>
      </c>
      <c r="H659" s="8">
        <v>1.36</v>
      </c>
      <c r="I659" s="8">
        <v>0.71</v>
      </c>
      <c r="J659" s="8">
        <v>2.13</v>
      </c>
      <c r="K659" s="8">
        <v>2.29</v>
      </c>
      <c r="L659" s="10"/>
    </row>
    <row r="660" spans="1:11" ht="12.75">
      <c r="A660" t="s">
        <v>51</v>
      </c>
      <c r="B660" t="s">
        <v>13</v>
      </c>
      <c r="C660" s="8">
        <v>3.13</v>
      </c>
      <c r="D660" s="8">
        <v>3.22</v>
      </c>
      <c r="E660" s="8">
        <v>3.49</v>
      </c>
      <c r="F660" s="8">
        <v>3.18</v>
      </c>
      <c r="G660" s="8">
        <v>2.3</v>
      </c>
      <c r="H660" s="8">
        <v>1.44</v>
      </c>
      <c r="I660" s="8">
        <v>0.73</v>
      </c>
      <c r="J660" s="8">
        <v>2.18</v>
      </c>
      <c r="K660" s="8">
        <v>2.4</v>
      </c>
    </row>
    <row r="661" spans="1:11" ht="12.75">
      <c r="A661" t="s">
        <v>52</v>
      </c>
      <c r="B661" t="s">
        <v>13</v>
      </c>
      <c r="C661" s="8">
        <v>3.22</v>
      </c>
      <c r="D661" s="8">
        <v>3.44</v>
      </c>
      <c r="E661" s="8">
        <v>3.45</v>
      </c>
      <c r="F661" s="8">
        <v>3.1</v>
      </c>
      <c r="G661" s="8">
        <v>2.42</v>
      </c>
      <c r="H661" s="8">
        <v>1.42</v>
      </c>
      <c r="I661" s="8">
        <v>0.74</v>
      </c>
      <c r="J661" s="8">
        <v>2.27</v>
      </c>
      <c r="K661" s="8">
        <v>2.49</v>
      </c>
    </row>
    <row r="662" spans="1:11" ht="12.75">
      <c r="A662" t="s">
        <v>53</v>
      </c>
      <c r="B662" t="s">
        <v>13</v>
      </c>
      <c r="C662" s="8">
        <v>2.72</v>
      </c>
      <c r="D662" s="8">
        <v>3.1</v>
      </c>
      <c r="E662" s="8">
        <v>3.42</v>
      </c>
      <c r="F662" s="8">
        <v>3.06</v>
      </c>
      <c r="G662" s="8">
        <v>2.32</v>
      </c>
      <c r="H662" s="8">
        <v>1.39</v>
      </c>
      <c r="I662" s="8">
        <v>0.75</v>
      </c>
      <c r="J662" s="8">
        <v>2.18</v>
      </c>
      <c r="K662" s="8">
        <v>2.37</v>
      </c>
    </row>
    <row r="663" spans="1:11" ht="12.75">
      <c r="A663" t="s">
        <v>66</v>
      </c>
      <c r="B663" t="s">
        <v>13</v>
      </c>
      <c r="C663" s="8">
        <v>2.59</v>
      </c>
      <c r="D663" s="8">
        <v>3.18</v>
      </c>
      <c r="E663" s="8">
        <v>3.48</v>
      </c>
      <c r="F663" s="8">
        <v>3.24</v>
      </c>
      <c r="G663" s="8">
        <v>2.34</v>
      </c>
      <c r="H663" s="8">
        <v>1.44</v>
      </c>
      <c r="I663" s="8">
        <v>0.74</v>
      </c>
      <c r="J663" s="8">
        <v>2.26</v>
      </c>
      <c r="K663" s="8">
        <v>2.47</v>
      </c>
    </row>
    <row r="664" spans="1:11" ht="12.75">
      <c r="A664" t="s">
        <v>54</v>
      </c>
      <c r="B664" t="s">
        <v>13</v>
      </c>
      <c r="C664" s="8">
        <v>2.99</v>
      </c>
      <c r="D664" s="8">
        <v>3.34</v>
      </c>
      <c r="E664" s="8">
        <v>3.33</v>
      </c>
      <c r="F664" s="8">
        <v>3.01</v>
      </c>
      <c r="G664" s="8">
        <v>2.29</v>
      </c>
      <c r="H664" s="8">
        <v>1.36</v>
      </c>
      <c r="I664" s="8">
        <v>0.73</v>
      </c>
      <c r="J664" s="8">
        <v>2.26</v>
      </c>
      <c r="K664" s="8">
        <v>2.53</v>
      </c>
    </row>
    <row r="665" spans="1:11" ht="12.75">
      <c r="A665" t="s">
        <v>67</v>
      </c>
      <c r="B665" t="s">
        <v>13</v>
      </c>
      <c r="C665" s="8">
        <v>3.08</v>
      </c>
      <c r="D665" s="8">
        <v>3.25</v>
      </c>
      <c r="E665" s="8">
        <v>3.37</v>
      </c>
      <c r="F665" s="8">
        <v>3.22</v>
      </c>
      <c r="G665" s="8">
        <v>2.42</v>
      </c>
      <c r="H665" s="8">
        <v>1.41</v>
      </c>
      <c r="I665" s="8">
        <v>0.68</v>
      </c>
      <c r="J665" s="8">
        <v>2.14</v>
      </c>
      <c r="K665" s="8">
        <v>2.28</v>
      </c>
    </row>
    <row r="666" spans="1:11" ht="12.75">
      <c r="A666" t="s">
        <v>56</v>
      </c>
      <c r="B666" t="s">
        <v>13</v>
      </c>
      <c r="C666" s="8">
        <v>2.86</v>
      </c>
      <c r="D666" s="8">
        <v>3.36</v>
      </c>
      <c r="E666" s="8">
        <v>3.51</v>
      </c>
      <c r="F666" s="8">
        <v>3.1</v>
      </c>
      <c r="G666" s="8">
        <v>2.37</v>
      </c>
      <c r="H666" s="8">
        <v>1.41</v>
      </c>
      <c r="I666" s="8">
        <v>0.75</v>
      </c>
      <c r="J666" s="8">
        <v>2.31</v>
      </c>
      <c r="K666" s="8">
        <v>2.57</v>
      </c>
    </row>
    <row r="667" spans="1:12" ht="12.75">
      <c r="A667" t="s">
        <v>57</v>
      </c>
      <c r="B667" t="s">
        <v>13</v>
      </c>
      <c r="C667" s="8">
        <v>2.72</v>
      </c>
      <c r="D667" s="8">
        <v>3.38</v>
      </c>
      <c r="E667" s="8">
        <v>3.41</v>
      </c>
      <c r="F667" s="8">
        <v>3.19</v>
      </c>
      <c r="G667" s="8">
        <v>2.37</v>
      </c>
      <c r="H667" s="8">
        <v>1.47</v>
      </c>
      <c r="I667" s="8">
        <v>0.78</v>
      </c>
      <c r="J667" s="8">
        <v>2.4</v>
      </c>
      <c r="K667" s="8">
        <v>2.6</v>
      </c>
      <c r="L667" s="10"/>
    </row>
    <row r="668" spans="1:12" ht="12.75">
      <c r="A668" t="s">
        <v>60</v>
      </c>
      <c r="B668" t="s">
        <v>13</v>
      </c>
      <c r="C668" s="8">
        <v>2.9</v>
      </c>
      <c r="D668" s="8">
        <v>3.39</v>
      </c>
      <c r="E668" s="8">
        <v>3.27</v>
      </c>
      <c r="F668" s="8">
        <v>3.13</v>
      </c>
      <c r="G668" s="8">
        <v>2.29</v>
      </c>
      <c r="H668" s="8">
        <v>1.35</v>
      </c>
      <c r="I668" s="8">
        <v>0.66</v>
      </c>
      <c r="J668" s="8">
        <v>1.92</v>
      </c>
      <c r="K668" s="8">
        <v>2.02</v>
      </c>
      <c r="L668" s="10"/>
    </row>
    <row r="669" spans="1:12" ht="12.75">
      <c r="A669" t="s">
        <v>61</v>
      </c>
      <c r="B669" t="s">
        <v>13</v>
      </c>
      <c r="C669" s="8">
        <v>2.65</v>
      </c>
      <c r="D669" s="8">
        <v>3.31</v>
      </c>
      <c r="E669" s="8">
        <v>3.41</v>
      </c>
      <c r="F669" s="8">
        <v>3.26</v>
      </c>
      <c r="G669" s="8">
        <v>2.3</v>
      </c>
      <c r="H669" s="8">
        <v>1.38</v>
      </c>
      <c r="I669" s="8">
        <v>0.67</v>
      </c>
      <c r="J669" s="8">
        <v>1.96</v>
      </c>
      <c r="K669" s="8">
        <v>2.08</v>
      </c>
      <c r="L669" s="10"/>
    </row>
    <row r="670" spans="1:12" ht="12.75">
      <c r="A670" t="s">
        <v>62</v>
      </c>
      <c r="B670" t="s">
        <v>13</v>
      </c>
      <c r="C670" s="8">
        <v>3.04</v>
      </c>
      <c r="D670" s="8">
        <v>3.24</v>
      </c>
      <c r="E670" s="8">
        <v>3.41</v>
      </c>
      <c r="F670" s="8">
        <v>3.15</v>
      </c>
      <c r="G670" s="8">
        <v>2.41</v>
      </c>
      <c r="H670" s="8">
        <v>1.4</v>
      </c>
      <c r="I670" s="8">
        <v>0.7</v>
      </c>
      <c r="J670" s="8">
        <v>2.1</v>
      </c>
      <c r="K670" s="8">
        <v>2.21</v>
      </c>
      <c r="L670" s="10"/>
    </row>
    <row r="671" spans="2:12" ht="12.75">
      <c r="B671" s="14" t="s">
        <v>40</v>
      </c>
      <c r="C671" s="14">
        <f>AVERAGE(C651:C670)</f>
        <v>2.9154999999999993</v>
      </c>
      <c r="D671" s="14">
        <f aca="true" t="shared" si="16" ref="D671:K671">AVERAGE(D651:D670)</f>
        <v>3.3005000000000004</v>
      </c>
      <c r="E671" s="14">
        <f t="shared" si="16"/>
        <v>3.414</v>
      </c>
      <c r="F671" s="14">
        <f t="shared" si="16"/>
        <v>3.1205</v>
      </c>
      <c r="G671" s="14">
        <f t="shared" si="16"/>
        <v>2.3095</v>
      </c>
      <c r="H671" s="14">
        <f t="shared" si="16"/>
        <v>1.3429999999999997</v>
      </c>
      <c r="I671" s="14">
        <f t="shared" si="16"/>
        <v>0.6639999999999999</v>
      </c>
      <c r="J671" s="14">
        <f t="shared" si="16"/>
        <v>2.0057894736842106</v>
      </c>
      <c r="K671" s="14">
        <f t="shared" si="16"/>
        <v>2.1194736842105266</v>
      </c>
      <c r="L671" s="10"/>
    </row>
    <row r="672" spans="2:12" ht="12.75">
      <c r="B672" s="14" t="s">
        <v>69</v>
      </c>
      <c r="C672" s="14">
        <f>STDEV(C651:C670)</f>
        <v>0.19016544043765302</v>
      </c>
      <c r="D672" s="14">
        <f aca="true" t="shared" si="17" ref="D672:K672">STDEV(D651:D670)</f>
        <v>0.13216715891149172</v>
      </c>
      <c r="E672" s="14">
        <f t="shared" si="17"/>
        <v>0.0878635305459392</v>
      </c>
      <c r="F672" s="14">
        <f t="shared" si="17"/>
        <v>0.10699114572319343</v>
      </c>
      <c r="G672" s="14">
        <f t="shared" si="17"/>
        <v>0.12951224286773474</v>
      </c>
      <c r="H672" s="14">
        <f t="shared" si="17"/>
        <v>0.11805886132282857</v>
      </c>
      <c r="I672" s="14">
        <f t="shared" si="17"/>
        <v>0.1139898425761101</v>
      </c>
      <c r="J672" s="14">
        <f t="shared" si="17"/>
        <v>0.29768207853856643</v>
      </c>
      <c r="K672" s="14">
        <f t="shared" si="17"/>
        <v>0.4224988321379056</v>
      </c>
      <c r="L672" s="10"/>
    </row>
    <row r="673" ht="12.75">
      <c r="L673" s="10"/>
    </row>
    <row r="674" spans="3:12" ht="12.75">
      <c r="C674" s="2">
        <v>125</v>
      </c>
      <c r="D674" s="2">
        <v>250</v>
      </c>
      <c r="E674" s="2">
        <v>500</v>
      </c>
      <c r="F674" s="2">
        <v>1000</v>
      </c>
      <c r="G674" s="2">
        <v>2000</v>
      </c>
      <c r="H674" s="2">
        <v>4000</v>
      </c>
      <c r="I674" s="2">
        <v>8000</v>
      </c>
      <c r="J674" s="2" t="s">
        <v>3</v>
      </c>
      <c r="K674" s="2" t="s">
        <v>4</v>
      </c>
      <c r="L674" s="13"/>
    </row>
    <row r="675" spans="1:11" ht="12.75">
      <c r="A675" t="s">
        <v>42</v>
      </c>
      <c r="B675" t="s">
        <v>15</v>
      </c>
      <c r="C675" s="8">
        <v>2.85</v>
      </c>
      <c r="D675" s="8">
        <v>3.2</v>
      </c>
      <c r="E675" s="8">
        <v>3.27</v>
      </c>
      <c r="F675" s="8">
        <v>3.06</v>
      </c>
      <c r="G675" s="8">
        <v>2.17</v>
      </c>
      <c r="H675" s="8">
        <v>1.18</v>
      </c>
      <c r="I675" s="8">
        <v>0.5</v>
      </c>
      <c r="J675" s="8">
        <v>1.57</v>
      </c>
      <c r="K675" s="8">
        <v>1.6</v>
      </c>
    </row>
    <row r="676" spans="1:11" ht="12.75">
      <c r="A676" t="s">
        <v>43</v>
      </c>
      <c r="B676" t="s">
        <v>15</v>
      </c>
      <c r="C676" s="8">
        <v>2.96</v>
      </c>
      <c r="D676" s="8">
        <v>3.47</v>
      </c>
      <c r="E676" s="8">
        <v>3.27</v>
      </c>
      <c r="F676" s="8">
        <v>3.14</v>
      </c>
      <c r="G676" s="8">
        <v>2.3</v>
      </c>
      <c r="H676" s="8">
        <v>1.28</v>
      </c>
      <c r="I676" s="8">
        <v>0.6</v>
      </c>
      <c r="J676" s="8">
        <v>1.84</v>
      </c>
      <c r="K676" s="8">
        <v>1.88</v>
      </c>
    </row>
    <row r="677" spans="1:11" ht="12.75">
      <c r="A677" t="s">
        <v>44</v>
      </c>
      <c r="B677" t="s">
        <v>15</v>
      </c>
      <c r="C677" s="8">
        <v>2.91</v>
      </c>
      <c r="D677" s="8">
        <v>3.37</v>
      </c>
      <c r="E677" s="8">
        <v>3.5</v>
      </c>
      <c r="F677" s="8">
        <v>3.23</v>
      </c>
      <c r="G677" s="8">
        <v>2.37</v>
      </c>
      <c r="H677" s="8">
        <v>1.39</v>
      </c>
      <c r="I677" s="8">
        <v>0.68</v>
      </c>
      <c r="J677" s="8">
        <v>2.09</v>
      </c>
      <c r="K677" s="8">
        <v>2.26</v>
      </c>
    </row>
    <row r="678" spans="1:11" ht="12.75">
      <c r="A678" t="s">
        <v>45</v>
      </c>
      <c r="B678" t="s">
        <v>15</v>
      </c>
      <c r="C678" s="8">
        <v>2.8</v>
      </c>
      <c r="D678" s="8">
        <v>3.3</v>
      </c>
      <c r="E678" s="8">
        <v>3.45</v>
      </c>
      <c r="F678" s="8">
        <v>3.21</v>
      </c>
      <c r="G678" s="8">
        <v>2.36</v>
      </c>
      <c r="H678" s="8">
        <v>1.34</v>
      </c>
      <c r="I678" s="8">
        <v>0.67</v>
      </c>
      <c r="J678" s="8">
        <v>2</v>
      </c>
      <c r="K678" s="8">
        <v>2.11</v>
      </c>
    </row>
    <row r="679" spans="1:11" ht="12.75">
      <c r="A679" t="s">
        <v>46</v>
      </c>
      <c r="B679" t="s">
        <v>15</v>
      </c>
      <c r="C679" s="8">
        <v>3.02</v>
      </c>
      <c r="D679" s="8">
        <v>3.41</v>
      </c>
      <c r="E679" s="8">
        <v>3.39</v>
      </c>
      <c r="F679" s="8">
        <v>3.21</v>
      </c>
      <c r="G679" s="8">
        <v>2.43</v>
      </c>
      <c r="H679" s="8">
        <v>1.38</v>
      </c>
      <c r="I679" s="8">
        <v>0.69</v>
      </c>
      <c r="J679" s="8">
        <v>2.14</v>
      </c>
      <c r="K679" s="8">
        <v>2.28</v>
      </c>
    </row>
    <row r="680" spans="1:11" ht="12.75">
      <c r="A680" t="s">
        <v>47</v>
      </c>
      <c r="B680" t="s">
        <v>15</v>
      </c>
      <c r="C680" s="8">
        <v>2.89</v>
      </c>
      <c r="D680" s="8">
        <v>3.31</v>
      </c>
      <c r="E680" s="8">
        <v>3.34</v>
      </c>
      <c r="F680" s="8">
        <v>3.11</v>
      </c>
      <c r="G680" s="8">
        <v>2.36</v>
      </c>
      <c r="H680" s="8">
        <v>1.41</v>
      </c>
      <c r="I680" s="8">
        <v>0.72</v>
      </c>
      <c r="J680" s="8">
        <v>2.21</v>
      </c>
      <c r="K680" s="8">
        <v>2.39</v>
      </c>
    </row>
    <row r="681" spans="1:11" ht="12.75">
      <c r="A681" t="s">
        <v>48</v>
      </c>
      <c r="B681" t="s">
        <v>15</v>
      </c>
      <c r="C681" s="8">
        <v>3.03</v>
      </c>
      <c r="D681" s="8">
        <v>3.21</v>
      </c>
      <c r="E681" s="8">
        <v>3.43</v>
      </c>
      <c r="F681" s="8">
        <v>3.19</v>
      </c>
      <c r="G681" s="8">
        <v>2.43</v>
      </c>
      <c r="H681" s="8">
        <v>1.4</v>
      </c>
      <c r="I681" s="8">
        <v>0.74</v>
      </c>
      <c r="J681" s="8">
        <v>2.29</v>
      </c>
      <c r="K681" s="8">
        <v>2.48</v>
      </c>
    </row>
    <row r="682" spans="1:12" ht="12.75">
      <c r="A682" t="s">
        <v>49</v>
      </c>
      <c r="B682" t="s">
        <v>15</v>
      </c>
      <c r="C682" s="8">
        <v>3.01</v>
      </c>
      <c r="D682" s="8">
        <v>3.36</v>
      </c>
      <c r="E682" s="8">
        <v>3.34</v>
      </c>
      <c r="F682" s="8">
        <v>3.27</v>
      </c>
      <c r="G682" s="8">
        <v>2.39</v>
      </c>
      <c r="H682" s="8">
        <v>1.45</v>
      </c>
      <c r="I682" s="8">
        <v>0.75</v>
      </c>
      <c r="J682" s="8">
        <v>2.32</v>
      </c>
      <c r="K682" s="8">
        <v>2.52</v>
      </c>
      <c r="L682" s="10"/>
    </row>
    <row r="683" spans="1:12" ht="12.75">
      <c r="A683" t="s">
        <v>50</v>
      </c>
      <c r="B683" t="s">
        <v>15</v>
      </c>
      <c r="C683" s="8">
        <v>2.99</v>
      </c>
      <c r="D683" s="8">
        <v>3.31</v>
      </c>
      <c r="E683" s="8">
        <v>3.35</v>
      </c>
      <c r="F683" s="8">
        <v>3.14</v>
      </c>
      <c r="G683" s="8">
        <v>2.44</v>
      </c>
      <c r="H683" s="8">
        <v>1.43</v>
      </c>
      <c r="I683" s="8">
        <v>0.76</v>
      </c>
      <c r="J683" s="8">
        <v>2.41</v>
      </c>
      <c r="K683" s="8">
        <v>2.62</v>
      </c>
      <c r="L683" s="10"/>
    </row>
    <row r="684" spans="1:12" ht="12.75">
      <c r="A684" t="s">
        <v>51</v>
      </c>
      <c r="B684" t="s">
        <v>15</v>
      </c>
      <c r="C684" s="8">
        <v>3.08</v>
      </c>
      <c r="D684" s="8">
        <v>3.39</v>
      </c>
      <c r="E684" s="8">
        <v>3.44</v>
      </c>
      <c r="F684" s="8">
        <v>3.22</v>
      </c>
      <c r="G684" s="8">
        <v>2.36</v>
      </c>
      <c r="H684" s="8">
        <v>1.47</v>
      </c>
      <c r="I684" s="8">
        <v>0.76</v>
      </c>
      <c r="J684" s="8">
        <v>2.41</v>
      </c>
      <c r="K684" s="8">
        <v>2.63</v>
      </c>
      <c r="L684" s="10"/>
    </row>
    <row r="685" spans="1:12" ht="12.75">
      <c r="A685" t="s">
        <v>52</v>
      </c>
      <c r="B685" t="s">
        <v>15</v>
      </c>
      <c r="C685" s="8">
        <v>3.06</v>
      </c>
      <c r="D685" s="8">
        <v>3.37</v>
      </c>
      <c r="E685" s="8">
        <v>3.33</v>
      </c>
      <c r="F685" s="8">
        <v>3.12</v>
      </c>
      <c r="G685" s="8">
        <v>2.42</v>
      </c>
      <c r="H685" s="8">
        <v>1.47</v>
      </c>
      <c r="I685" s="8">
        <v>0.8</v>
      </c>
      <c r="J685" s="8">
        <v>2.49</v>
      </c>
      <c r="K685" s="8">
        <v>2.76</v>
      </c>
      <c r="L685" s="10"/>
    </row>
    <row r="686" spans="1:12" ht="12.75">
      <c r="A686" t="s">
        <v>53</v>
      </c>
      <c r="B686" t="s">
        <v>15</v>
      </c>
      <c r="C686" s="8">
        <v>2.82</v>
      </c>
      <c r="D686" s="8">
        <v>3.3</v>
      </c>
      <c r="E686" s="8">
        <v>3.47</v>
      </c>
      <c r="F686" s="8">
        <v>3.04</v>
      </c>
      <c r="G686" s="8">
        <v>2.38</v>
      </c>
      <c r="H686" s="8">
        <v>1.44</v>
      </c>
      <c r="I686" s="8">
        <v>0.81</v>
      </c>
      <c r="J686" s="8">
        <v>2.43</v>
      </c>
      <c r="K686" s="8">
        <v>2.64</v>
      </c>
      <c r="L686" s="10"/>
    </row>
    <row r="687" spans="1:12" ht="12.75">
      <c r="A687" t="s">
        <v>66</v>
      </c>
      <c r="B687" t="s">
        <v>15</v>
      </c>
      <c r="C687" s="8">
        <v>2.77</v>
      </c>
      <c r="D687" s="8">
        <v>3.3</v>
      </c>
      <c r="E687" s="8">
        <v>3.51</v>
      </c>
      <c r="F687" s="8">
        <v>3.23</v>
      </c>
      <c r="G687" s="8">
        <v>2.38</v>
      </c>
      <c r="H687" s="8">
        <v>1.45</v>
      </c>
      <c r="I687" s="8">
        <v>0.81</v>
      </c>
      <c r="J687" s="8">
        <v>2.48</v>
      </c>
      <c r="K687" s="8">
        <v>2.7</v>
      </c>
      <c r="L687" s="10"/>
    </row>
    <row r="688" spans="1:12" ht="12.75">
      <c r="A688" t="s">
        <v>54</v>
      </c>
      <c r="B688" t="s">
        <v>15</v>
      </c>
      <c r="C688" s="8">
        <v>3.01</v>
      </c>
      <c r="D688" s="8">
        <v>3.35</v>
      </c>
      <c r="E688" s="8">
        <v>3.31</v>
      </c>
      <c r="F688" s="8">
        <v>3.1</v>
      </c>
      <c r="G688" s="8">
        <v>2.39</v>
      </c>
      <c r="H688" s="8">
        <v>1.44</v>
      </c>
      <c r="I688" s="8">
        <v>0.78</v>
      </c>
      <c r="J688" s="8">
        <v>2.5</v>
      </c>
      <c r="K688" s="8">
        <v>2.76</v>
      </c>
      <c r="L688" s="10"/>
    </row>
    <row r="689" spans="1:12" ht="12.75">
      <c r="A689" t="s">
        <v>67</v>
      </c>
      <c r="B689" t="s">
        <v>15</v>
      </c>
      <c r="C689" s="8">
        <v>3.09</v>
      </c>
      <c r="D689" s="8">
        <v>3.36</v>
      </c>
      <c r="E689" s="8">
        <v>3.4</v>
      </c>
      <c r="F689" s="8">
        <v>3.22</v>
      </c>
      <c r="G689" s="8">
        <v>2.43</v>
      </c>
      <c r="H689" s="8">
        <v>1.43</v>
      </c>
      <c r="I689" s="8">
        <v>0.74</v>
      </c>
      <c r="J689" s="8">
        <v>2.4</v>
      </c>
      <c r="K689" s="8">
        <v>2.58</v>
      </c>
      <c r="L689" s="10"/>
    </row>
    <row r="690" spans="1:12" ht="12.75">
      <c r="A690" t="s">
        <v>56</v>
      </c>
      <c r="B690" t="s">
        <v>15</v>
      </c>
      <c r="C690" s="8">
        <v>2.9</v>
      </c>
      <c r="D690" s="8">
        <v>3.45</v>
      </c>
      <c r="E690" s="8">
        <v>3.4</v>
      </c>
      <c r="F690" s="8">
        <v>3.13</v>
      </c>
      <c r="G690" s="8">
        <v>2.35</v>
      </c>
      <c r="H690" s="8">
        <v>1.45</v>
      </c>
      <c r="I690" s="8">
        <v>0.78</v>
      </c>
      <c r="J690" s="8">
        <v>2.49</v>
      </c>
      <c r="K690" s="8">
        <v>2.74</v>
      </c>
      <c r="L690" s="10"/>
    </row>
    <row r="691" spans="1:12" ht="12.75">
      <c r="A691" t="s">
        <v>57</v>
      </c>
      <c r="B691" t="s">
        <v>15</v>
      </c>
      <c r="C691" s="8">
        <v>2.86</v>
      </c>
      <c r="D691" s="8">
        <v>3.36</v>
      </c>
      <c r="E691" s="8">
        <v>3.32</v>
      </c>
      <c r="F691" s="8">
        <v>3.17</v>
      </c>
      <c r="G691" s="8">
        <v>2.38</v>
      </c>
      <c r="H691" s="8">
        <v>1.52</v>
      </c>
      <c r="I691" s="8">
        <v>0.82</v>
      </c>
      <c r="J691" s="8">
        <v>2.51</v>
      </c>
      <c r="K691" s="8">
        <v>2.65</v>
      </c>
      <c r="L691" s="10"/>
    </row>
    <row r="692" spans="1:12" ht="12.75">
      <c r="A692" t="s">
        <v>60</v>
      </c>
      <c r="B692" t="s">
        <v>15</v>
      </c>
      <c r="C692" s="8">
        <v>2.97</v>
      </c>
      <c r="D692" s="8">
        <v>3.28</v>
      </c>
      <c r="E692" s="8">
        <v>3.4</v>
      </c>
      <c r="F692" s="8">
        <v>3.15</v>
      </c>
      <c r="G692" s="8">
        <v>2.42</v>
      </c>
      <c r="H692" s="8">
        <v>1.42</v>
      </c>
      <c r="I692" s="8">
        <v>0.73</v>
      </c>
      <c r="J692" s="8">
        <v>2.21</v>
      </c>
      <c r="K692" s="8">
        <v>2.38</v>
      </c>
      <c r="L692" s="10"/>
    </row>
    <row r="693" spans="1:12" ht="12.75">
      <c r="A693" t="s">
        <v>61</v>
      </c>
      <c r="B693" t="s">
        <v>15</v>
      </c>
      <c r="C693" s="8">
        <v>2.87</v>
      </c>
      <c r="D693" s="8">
        <v>3.42</v>
      </c>
      <c r="E693" s="8">
        <v>3.3</v>
      </c>
      <c r="F693" s="8">
        <v>3.21</v>
      </c>
      <c r="G693" s="8">
        <v>2.41</v>
      </c>
      <c r="H693" s="8">
        <v>1.45</v>
      </c>
      <c r="I693" s="8">
        <v>0.73</v>
      </c>
      <c r="J693" s="8">
        <v>2.28</v>
      </c>
      <c r="K693" s="8">
        <v>2.46</v>
      </c>
      <c r="L693" s="10"/>
    </row>
    <row r="694" spans="1:12" ht="12.75">
      <c r="A694" t="s">
        <v>62</v>
      </c>
      <c r="B694" t="s">
        <v>15</v>
      </c>
      <c r="C694" s="8">
        <v>3.19</v>
      </c>
      <c r="D694" s="8">
        <v>3.31</v>
      </c>
      <c r="E694" s="8">
        <v>3.42</v>
      </c>
      <c r="F694" s="8">
        <v>3.17</v>
      </c>
      <c r="G694" s="8">
        <v>2.41</v>
      </c>
      <c r="H694" s="8">
        <v>1.46</v>
      </c>
      <c r="I694" s="8">
        <v>0.75</v>
      </c>
      <c r="J694" s="8">
        <v>2.35</v>
      </c>
      <c r="K694" s="8">
        <v>2.5</v>
      </c>
      <c r="L694" s="10"/>
    </row>
    <row r="695" spans="2:12" ht="12.75">
      <c r="B695" s="14" t="s">
        <v>40</v>
      </c>
      <c r="C695" s="14">
        <f>AVERAGE(C675:C694)</f>
        <v>2.9539999999999997</v>
      </c>
      <c r="D695" s="14">
        <f aca="true" t="shared" si="18" ref="D695:K695">AVERAGE(D675:D694)</f>
        <v>3.3415</v>
      </c>
      <c r="E695" s="14">
        <f t="shared" si="18"/>
        <v>3.382</v>
      </c>
      <c r="F695" s="14">
        <f t="shared" si="18"/>
        <v>3.166</v>
      </c>
      <c r="G695" s="14">
        <f t="shared" si="18"/>
        <v>2.379</v>
      </c>
      <c r="H695" s="14">
        <f t="shared" si="18"/>
        <v>1.413</v>
      </c>
      <c r="I695" s="14">
        <f t="shared" si="18"/>
        <v>0.7310000000000001</v>
      </c>
      <c r="J695" s="14">
        <f t="shared" si="18"/>
        <v>2.2710000000000004</v>
      </c>
      <c r="K695" s="14">
        <f t="shared" si="18"/>
        <v>2.447</v>
      </c>
      <c r="L695" s="10"/>
    </row>
    <row r="696" spans="2:12" ht="12.75">
      <c r="B696" s="14" t="s">
        <v>69</v>
      </c>
      <c r="C696" s="14">
        <f>STDEV(C675:C694)</f>
        <v>0.11013866857643356</v>
      </c>
      <c r="D696" s="14">
        <f aca="true" t="shared" si="19" ref="D696:K696">STDEV(D675:D694)</f>
        <v>0.0701333316656789</v>
      </c>
      <c r="E696" s="14">
        <f t="shared" si="19"/>
        <v>0.07215480434089813</v>
      </c>
      <c r="F696" s="14">
        <f t="shared" si="19"/>
        <v>0.06107803464251162</v>
      </c>
      <c r="G696" s="14">
        <f t="shared" si="19"/>
        <v>0.060253848970744414</v>
      </c>
      <c r="H696" s="14">
        <f t="shared" si="19"/>
        <v>0.07498069927092386</v>
      </c>
      <c r="I696" s="14">
        <f t="shared" si="19"/>
        <v>0.07649561390935024</v>
      </c>
      <c r="J696" s="14">
        <f t="shared" si="19"/>
        <v>0.24567629536701902</v>
      </c>
      <c r="K696" s="14">
        <f t="shared" si="19"/>
        <v>0.3024305052839648</v>
      </c>
      <c r="L696" s="10"/>
    </row>
    <row r="697" ht="12.75">
      <c r="L697" s="10"/>
    </row>
    <row r="698" spans="3:11" ht="12.75">
      <c r="C698" s="2">
        <v>125</v>
      </c>
      <c r="D698" s="2">
        <v>250</v>
      </c>
      <c r="E698" s="2">
        <v>500</v>
      </c>
      <c r="F698" s="2">
        <v>1000</v>
      </c>
      <c r="G698" s="2">
        <v>2000</v>
      </c>
      <c r="H698" s="2">
        <v>4000</v>
      </c>
      <c r="I698" s="2">
        <v>8000</v>
      </c>
      <c r="J698" s="2" t="s">
        <v>3</v>
      </c>
      <c r="K698" s="2" t="s">
        <v>4</v>
      </c>
    </row>
    <row r="699" spans="1:11" ht="12.75">
      <c r="A699" t="s">
        <v>42</v>
      </c>
      <c r="B699" t="s">
        <v>20</v>
      </c>
      <c r="C699" s="8">
        <v>0.01</v>
      </c>
      <c r="D699" s="8">
        <v>0</v>
      </c>
      <c r="E699" s="8">
        <v>0.01</v>
      </c>
      <c r="F699" s="8">
        <v>0.01</v>
      </c>
      <c r="G699" s="8">
        <v>0.01</v>
      </c>
      <c r="H699" s="8">
        <v>0.01</v>
      </c>
      <c r="I699" s="8">
        <v>0.01</v>
      </c>
      <c r="J699" s="8">
        <v>0.01</v>
      </c>
      <c r="K699" s="8">
        <v>0.01</v>
      </c>
    </row>
    <row r="700" spans="1:11" ht="12.75">
      <c r="A700" t="s">
        <v>43</v>
      </c>
      <c r="B700" t="s">
        <v>20</v>
      </c>
      <c r="C700" s="8">
        <v>0.05</v>
      </c>
      <c r="D700" s="8">
        <v>0.03</v>
      </c>
      <c r="E700" s="8">
        <v>0.02</v>
      </c>
      <c r="F700" s="8">
        <v>0.02</v>
      </c>
      <c r="G700" s="8">
        <v>0.02</v>
      </c>
      <c r="H700" s="8">
        <v>0.04</v>
      </c>
      <c r="I700" s="8">
        <v>0.04</v>
      </c>
      <c r="J700" s="8">
        <v>0.02</v>
      </c>
      <c r="K700" s="8">
        <v>0.02</v>
      </c>
    </row>
    <row r="701" spans="1:11" ht="12.75">
      <c r="A701" t="s">
        <v>44</v>
      </c>
      <c r="B701" t="s">
        <v>20</v>
      </c>
      <c r="C701" s="8">
        <v>0.03</v>
      </c>
      <c r="D701" s="8">
        <v>0.04</v>
      </c>
      <c r="E701" s="8">
        <v>0.1</v>
      </c>
      <c r="F701" s="8">
        <v>0.05</v>
      </c>
      <c r="G701" s="8">
        <v>0.05</v>
      </c>
      <c r="H701" s="8">
        <v>0.07</v>
      </c>
      <c r="I701" s="8">
        <v>0.2</v>
      </c>
      <c r="J701" s="8">
        <v>0.07</v>
      </c>
      <c r="K701" s="8">
        <v>0.06</v>
      </c>
    </row>
    <row r="702" spans="1:11" ht="12.75">
      <c r="A702" t="s">
        <v>45</v>
      </c>
      <c r="B702" t="s">
        <v>20</v>
      </c>
      <c r="C702" s="8">
        <v>0.14</v>
      </c>
      <c r="D702" s="8">
        <v>0.13</v>
      </c>
      <c r="E702" s="8">
        <v>0.18</v>
      </c>
      <c r="F702" s="8">
        <v>0.13</v>
      </c>
      <c r="G702" s="8">
        <v>0.07</v>
      </c>
      <c r="H702" s="8">
        <v>0.12</v>
      </c>
      <c r="I702" s="8">
        <v>0.13</v>
      </c>
      <c r="J702" s="8">
        <v>0.06</v>
      </c>
      <c r="K702" s="8">
        <v>0.04</v>
      </c>
    </row>
    <row r="703" spans="1:11" ht="12.75">
      <c r="A703" t="s">
        <v>46</v>
      </c>
      <c r="B703" t="s">
        <v>20</v>
      </c>
      <c r="C703" s="8">
        <v>0.08</v>
      </c>
      <c r="D703" s="8">
        <v>0.13</v>
      </c>
      <c r="E703" s="8">
        <v>0.12</v>
      </c>
      <c r="F703" s="8">
        <v>0.17</v>
      </c>
      <c r="G703" s="8">
        <v>0.14</v>
      </c>
      <c r="H703" s="8">
        <v>0.18</v>
      </c>
      <c r="I703" s="8">
        <v>0.2</v>
      </c>
      <c r="J703" s="8">
        <v>0.1</v>
      </c>
      <c r="K703" s="8">
        <v>0.06</v>
      </c>
    </row>
    <row r="704" spans="1:12" ht="12.75">
      <c r="A704" t="s">
        <v>47</v>
      </c>
      <c r="B704" t="s">
        <v>20</v>
      </c>
      <c r="C704" s="8">
        <v>0.05</v>
      </c>
      <c r="D704" s="8">
        <v>0.15</v>
      </c>
      <c r="E704" s="8">
        <v>0.3</v>
      </c>
      <c r="F704" s="8">
        <v>0.16</v>
      </c>
      <c r="G704" s="8">
        <v>0.17</v>
      </c>
      <c r="H704" s="8">
        <v>0.23</v>
      </c>
      <c r="I704" s="8">
        <v>0.22</v>
      </c>
      <c r="J704" s="8">
        <v>0.13</v>
      </c>
      <c r="K704" s="8">
        <v>0.1</v>
      </c>
      <c r="L704" s="10"/>
    </row>
    <row r="705" spans="1:12" ht="12.75">
      <c r="A705" t="s">
        <v>48</v>
      </c>
      <c r="B705" t="s">
        <v>20</v>
      </c>
      <c r="C705" s="8">
        <v>0.07</v>
      </c>
      <c r="D705" s="8">
        <v>0.07</v>
      </c>
      <c r="E705" s="8">
        <v>0.22</v>
      </c>
      <c r="F705" s="8">
        <v>0.12</v>
      </c>
      <c r="G705" s="8">
        <v>0.16</v>
      </c>
      <c r="H705" s="8">
        <v>0.17</v>
      </c>
      <c r="I705" s="8">
        <v>0.24</v>
      </c>
      <c r="J705" s="8">
        <v>0.14</v>
      </c>
      <c r="K705" s="8">
        <v>0.11</v>
      </c>
      <c r="L705" s="10"/>
    </row>
    <row r="706" spans="1:12" ht="12.75">
      <c r="A706" t="s">
        <v>49</v>
      </c>
      <c r="B706" t="s">
        <v>20</v>
      </c>
      <c r="C706" s="8">
        <v>0.06</v>
      </c>
      <c r="D706" s="8">
        <v>0.09</v>
      </c>
      <c r="E706" s="8">
        <v>0.15</v>
      </c>
      <c r="F706" s="8">
        <v>0.19</v>
      </c>
      <c r="G706" s="8">
        <v>0.14</v>
      </c>
      <c r="H706" s="8">
        <v>0.16</v>
      </c>
      <c r="I706" s="8">
        <v>0.24</v>
      </c>
      <c r="J706" s="8">
        <v>0.15</v>
      </c>
      <c r="K706" s="8">
        <v>0.12</v>
      </c>
      <c r="L706" s="10"/>
    </row>
    <row r="707" spans="1:12" ht="12.75">
      <c r="A707" t="s">
        <v>50</v>
      </c>
      <c r="B707" t="s">
        <v>20</v>
      </c>
      <c r="C707" s="8">
        <v>0.04</v>
      </c>
      <c r="D707" s="8">
        <v>0.08</v>
      </c>
      <c r="E707" s="8">
        <v>0.15</v>
      </c>
      <c r="F707" s="8">
        <v>0.13</v>
      </c>
      <c r="G707" s="8">
        <v>0.1</v>
      </c>
      <c r="H707" s="8">
        <v>0.18</v>
      </c>
      <c r="I707" s="8">
        <v>0.29</v>
      </c>
      <c r="J707" s="8">
        <v>0.17</v>
      </c>
      <c r="K707" s="8">
        <v>0.15</v>
      </c>
      <c r="L707" s="10"/>
    </row>
    <row r="708" spans="1:12" ht="12.75">
      <c r="A708" t="s">
        <v>51</v>
      </c>
      <c r="B708" t="s">
        <v>20</v>
      </c>
      <c r="C708" s="8">
        <v>0.08</v>
      </c>
      <c r="D708" s="8">
        <v>0.04</v>
      </c>
      <c r="E708" s="8">
        <v>0.18</v>
      </c>
      <c r="F708" s="8">
        <v>0.12</v>
      </c>
      <c r="G708" s="8">
        <v>0.18</v>
      </c>
      <c r="H708" s="8">
        <v>0.22</v>
      </c>
      <c r="I708" s="8">
        <v>0.28</v>
      </c>
      <c r="J708" s="8">
        <v>0.19</v>
      </c>
      <c r="K708" s="8">
        <v>0.17</v>
      </c>
      <c r="L708" s="10"/>
    </row>
    <row r="709" spans="1:12" ht="12.75">
      <c r="A709" t="s">
        <v>52</v>
      </c>
      <c r="B709" t="s">
        <v>20</v>
      </c>
      <c r="C709" s="8">
        <v>0.03</v>
      </c>
      <c r="D709" s="8">
        <v>0.11</v>
      </c>
      <c r="E709" s="8">
        <v>0.17</v>
      </c>
      <c r="F709" s="8">
        <v>0.18</v>
      </c>
      <c r="G709" s="8">
        <v>0.18</v>
      </c>
      <c r="H709" s="8">
        <v>0.23</v>
      </c>
      <c r="I709" s="8">
        <v>0.42</v>
      </c>
      <c r="J709" s="8">
        <v>0.24</v>
      </c>
      <c r="K709" s="8">
        <v>0.22</v>
      </c>
      <c r="L709" s="10"/>
    </row>
    <row r="710" spans="1:12" ht="12.75">
      <c r="A710" t="s">
        <v>53</v>
      </c>
      <c r="B710" t="s">
        <v>20</v>
      </c>
      <c r="C710" s="8">
        <v>0.04</v>
      </c>
      <c r="D710" s="8">
        <v>0.03</v>
      </c>
      <c r="E710" s="8">
        <v>0.11</v>
      </c>
      <c r="F710" s="8">
        <v>0.13</v>
      </c>
      <c r="G710" s="8">
        <v>0.16</v>
      </c>
      <c r="H710" s="8">
        <v>0.38</v>
      </c>
      <c r="I710" s="8">
        <v>0.59</v>
      </c>
      <c r="J710" s="8">
        <v>0.32</v>
      </c>
      <c r="K710" s="8">
        <v>0.29</v>
      </c>
      <c r="L710" s="10"/>
    </row>
    <row r="711" spans="1:12" ht="12.75">
      <c r="A711" t="s">
        <v>66</v>
      </c>
      <c r="B711" t="s">
        <v>20</v>
      </c>
      <c r="C711" s="8">
        <v>0.06</v>
      </c>
      <c r="D711" s="8">
        <v>0.13</v>
      </c>
      <c r="E711" s="8">
        <v>0.21</v>
      </c>
      <c r="F711" s="8">
        <v>0.16</v>
      </c>
      <c r="G711" s="8">
        <v>0.21</v>
      </c>
      <c r="H711" s="8">
        <v>0.3</v>
      </c>
      <c r="I711" s="8">
        <v>0.49</v>
      </c>
      <c r="J711" s="8">
        <v>0.29</v>
      </c>
      <c r="K711" s="8">
        <v>0.27</v>
      </c>
      <c r="L711" s="10"/>
    </row>
    <row r="712" spans="1:12" ht="12.75">
      <c r="A712" t="s">
        <v>54</v>
      </c>
      <c r="B712" t="s">
        <v>20</v>
      </c>
      <c r="C712" s="8">
        <v>0.12</v>
      </c>
      <c r="D712" s="8">
        <v>0.1</v>
      </c>
      <c r="E712" s="8">
        <v>0.1</v>
      </c>
      <c r="F712" s="8">
        <v>0.15</v>
      </c>
      <c r="G712" s="8">
        <v>0.14</v>
      </c>
      <c r="H712" s="8">
        <v>0.26</v>
      </c>
      <c r="I712" s="8">
        <v>0.49</v>
      </c>
      <c r="J712" s="8">
        <v>0.26</v>
      </c>
      <c r="K712" s="8">
        <v>0.25</v>
      </c>
      <c r="L712" s="10"/>
    </row>
    <row r="713" spans="1:12" ht="12.75">
      <c r="A713" t="s">
        <v>67</v>
      </c>
      <c r="B713" t="s">
        <v>20</v>
      </c>
      <c r="C713" s="8">
        <v>0.34</v>
      </c>
      <c r="D713" s="8">
        <v>0.09</v>
      </c>
      <c r="E713" s="8">
        <v>0.08</v>
      </c>
      <c r="F713" s="8">
        <v>0.12</v>
      </c>
      <c r="G713" s="8">
        <v>0.25</v>
      </c>
      <c r="H713" s="8">
        <v>0.32</v>
      </c>
      <c r="I713" s="8">
        <v>0.29</v>
      </c>
      <c r="J713" s="8">
        <v>0.27</v>
      </c>
      <c r="K713" s="8">
        <v>0.23</v>
      </c>
      <c r="L713" s="10"/>
    </row>
    <row r="714" spans="1:12" ht="12.75">
      <c r="A714" t="s">
        <v>56</v>
      </c>
      <c r="B714" t="s">
        <v>20</v>
      </c>
      <c r="C714" s="8">
        <v>0.12</v>
      </c>
      <c r="D714" s="8">
        <v>0.1</v>
      </c>
      <c r="E714" s="8">
        <v>0.1</v>
      </c>
      <c r="F714" s="8">
        <v>0.13</v>
      </c>
      <c r="G714" s="8">
        <v>0.17</v>
      </c>
      <c r="H714" s="8">
        <v>0.31</v>
      </c>
      <c r="I714" s="8">
        <v>0.48</v>
      </c>
      <c r="J714" s="8">
        <v>0.29</v>
      </c>
      <c r="K714" s="8">
        <v>0.27</v>
      </c>
      <c r="L714" s="10"/>
    </row>
    <row r="715" spans="1:12" ht="12.75">
      <c r="A715" t="s">
        <v>57</v>
      </c>
      <c r="B715" t="s">
        <v>20</v>
      </c>
      <c r="C715" s="8">
        <v>0.42</v>
      </c>
      <c r="D715" s="8">
        <v>0.23</v>
      </c>
      <c r="E715" s="8">
        <v>0.16</v>
      </c>
      <c r="F715" s="8">
        <v>0.2</v>
      </c>
      <c r="G715" s="8">
        <v>0.27</v>
      </c>
      <c r="H715" s="8">
        <v>0.47</v>
      </c>
      <c r="I715" s="8">
        <v>0.64</v>
      </c>
      <c r="J715" s="8">
        <v>0.47</v>
      </c>
      <c r="K715" s="8">
        <v>0.43</v>
      </c>
      <c r="L715" s="10"/>
    </row>
    <row r="716" spans="1:12" ht="12.75">
      <c r="A716" t="s">
        <v>60</v>
      </c>
      <c r="B716" t="s">
        <v>20</v>
      </c>
      <c r="C716" s="8">
        <v>0.15</v>
      </c>
      <c r="D716" s="8">
        <v>0.21</v>
      </c>
      <c r="E716" s="8">
        <v>0.45</v>
      </c>
      <c r="F716" s="8">
        <v>0.19</v>
      </c>
      <c r="G716" s="8">
        <v>0.15</v>
      </c>
      <c r="H716" s="8">
        <v>0.14</v>
      </c>
      <c r="I716" s="8">
        <v>0.17</v>
      </c>
      <c r="J716" s="8">
        <v>0.1</v>
      </c>
      <c r="K716" s="8">
        <v>0.07</v>
      </c>
      <c r="L716" s="10"/>
    </row>
    <row r="717" spans="1:12" ht="12.75">
      <c r="A717" t="s">
        <v>61</v>
      </c>
      <c r="B717" t="s">
        <v>20</v>
      </c>
      <c r="C717" s="8">
        <v>0.09</v>
      </c>
      <c r="D717" s="8">
        <v>0.4</v>
      </c>
      <c r="E717" s="8">
        <v>0.11</v>
      </c>
      <c r="F717" s="8">
        <v>0.14</v>
      </c>
      <c r="G717" s="8">
        <v>0.16</v>
      </c>
      <c r="H717" s="8">
        <v>0.19</v>
      </c>
      <c r="I717" s="8">
        <v>0.21</v>
      </c>
      <c r="J717" s="8">
        <v>0.15</v>
      </c>
      <c r="K717" s="8">
        <v>0.13</v>
      </c>
      <c r="L717" s="10"/>
    </row>
    <row r="718" spans="1:12" ht="12.75">
      <c r="A718" t="s">
        <v>62</v>
      </c>
      <c r="B718" t="s">
        <v>20</v>
      </c>
      <c r="C718" s="8">
        <v>0.09</v>
      </c>
      <c r="D718" s="8">
        <v>0.17</v>
      </c>
      <c r="E718" s="8">
        <v>0.11</v>
      </c>
      <c r="F718" s="8">
        <v>0.13</v>
      </c>
      <c r="G718" s="8">
        <v>0.23</v>
      </c>
      <c r="H718" s="8">
        <v>0.36</v>
      </c>
      <c r="I718" s="8">
        <v>0.27</v>
      </c>
      <c r="J718" s="8">
        <v>0.24</v>
      </c>
      <c r="K718" s="8">
        <v>0.19</v>
      </c>
      <c r="L718" s="10"/>
    </row>
    <row r="719" spans="2:12" ht="12.75">
      <c r="B719" s="14" t="s">
        <v>40</v>
      </c>
      <c r="C719" s="14">
        <f>AVERAGE(C699:C718)</f>
        <v>0.1035</v>
      </c>
      <c r="D719" s="14">
        <f aca="true" t="shared" si="20" ref="D719:K719">AVERAGE(D699:D718)</f>
        <v>0.1165</v>
      </c>
      <c r="E719" s="14">
        <f t="shared" si="20"/>
        <v>0.1515</v>
      </c>
      <c r="F719" s="14">
        <f t="shared" si="20"/>
        <v>0.1315</v>
      </c>
      <c r="G719" s="14">
        <f t="shared" si="20"/>
        <v>0.148</v>
      </c>
      <c r="H719" s="14">
        <f t="shared" si="20"/>
        <v>0.217</v>
      </c>
      <c r="I719" s="14">
        <f t="shared" si="20"/>
        <v>0.29499999999999993</v>
      </c>
      <c r="J719" s="14">
        <f t="shared" si="20"/>
        <v>0.18350000000000005</v>
      </c>
      <c r="K719" s="14">
        <f t="shared" si="20"/>
        <v>0.1595</v>
      </c>
      <c r="L719" s="10"/>
    </row>
    <row r="720" spans="2:12" ht="12.75">
      <c r="B720" s="14" t="s">
        <v>69</v>
      </c>
      <c r="C720" s="14">
        <f>STDEV(C699:C718)</f>
        <v>0.10256063674980921</v>
      </c>
      <c r="D720" s="14">
        <f aca="true" t="shared" si="21" ref="D720:K720">STDEV(D699:D718)</f>
        <v>0.08951771362491101</v>
      </c>
      <c r="E720" s="14">
        <f t="shared" si="21"/>
        <v>0.09675117298350554</v>
      </c>
      <c r="F720" s="14">
        <f t="shared" si="21"/>
        <v>0.05214100315995392</v>
      </c>
      <c r="G720" s="14">
        <f t="shared" si="21"/>
        <v>0.06993229808743223</v>
      </c>
      <c r="H720" s="14">
        <f t="shared" si="21"/>
        <v>0.11684898035723855</v>
      </c>
      <c r="I720" s="14">
        <f t="shared" si="21"/>
        <v>0.1715103188548265</v>
      </c>
      <c r="J720" s="14">
        <f t="shared" si="21"/>
        <v>0.11453682469200153</v>
      </c>
      <c r="K720" s="14">
        <f t="shared" si="21"/>
        <v>0.10879604288469517</v>
      </c>
      <c r="L720" s="10"/>
    </row>
    <row r="722" spans="3:11" ht="12.75">
      <c r="C722" s="2">
        <v>125</v>
      </c>
      <c r="D722" s="2">
        <v>250</v>
      </c>
      <c r="E722" s="2">
        <v>500</v>
      </c>
      <c r="F722" s="2">
        <v>1000</v>
      </c>
      <c r="G722" s="2">
        <v>2000</v>
      </c>
      <c r="H722" s="2">
        <v>4000</v>
      </c>
      <c r="I722" s="2">
        <v>8000</v>
      </c>
      <c r="J722" s="2" t="s">
        <v>3</v>
      </c>
      <c r="K722" s="2" t="s">
        <v>4</v>
      </c>
    </row>
    <row r="723" spans="1:11" ht="12.75">
      <c r="A723" t="s">
        <v>42</v>
      </c>
      <c r="B723" t="s">
        <v>21</v>
      </c>
      <c r="C723" s="8">
        <v>0.03</v>
      </c>
      <c r="D723" s="8">
        <v>0.15</v>
      </c>
      <c r="E723" s="8">
        <v>0.08</v>
      </c>
      <c r="F723" s="8">
        <v>0.08</v>
      </c>
      <c r="G723" s="8">
        <v>0.08</v>
      </c>
      <c r="H723" s="8">
        <v>0.19</v>
      </c>
      <c r="I723" s="8">
        <v>0.24</v>
      </c>
      <c r="J723" s="8">
        <v>0.16</v>
      </c>
      <c r="K723" s="8">
        <v>0.15</v>
      </c>
    </row>
    <row r="724" spans="1:11" ht="12.75">
      <c r="A724" t="s">
        <v>43</v>
      </c>
      <c r="B724" t="s">
        <v>21</v>
      </c>
      <c r="C724" s="8">
        <v>0.08</v>
      </c>
      <c r="D724" s="8">
        <v>0.08</v>
      </c>
      <c r="E724" s="8">
        <v>0.1</v>
      </c>
      <c r="F724" s="8">
        <v>0.07</v>
      </c>
      <c r="G724" s="8">
        <v>0.05</v>
      </c>
      <c r="H724" s="8">
        <v>0.22</v>
      </c>
      <c r="I724" s="8">
        <v>0.33</v>
      </c>
      <c r="J724" s="8">
        <v>0.13</v>
      </c>
      <c r="K724" s="8">
        <v>0.1</v>
      </c>
    </row>
    <row r="725" spans="1:11" ht="12.75">
      <c r="A725" t="s">
        <v>44</v>
      </c>
      <c r="B725" t="s">
        <v>21</v>
      </c>
      <c r="C725" s="8">
        <v>0.04</v>
      </c>
      <c r="D725" s="8">
        <v>0.06</v>
      </c>
      <c r="E725" s="8">
        <v>0.2</v>
      </c>
      <c r="F725" s="8">
        <v>0.05</v>
      </c>
      <c r="G725" s="8">
        <v>0.09</v>
      </c>
      <c r="H725" s="8">
        <v>0.08</v>
      </c>
      <c r="I725" s="8">
        <v>0.24</v>
      </c>
      <c r="J725" s="8">
        <v>0.09</v>
      </c>
      <c r="K725" s="8">
        <v>0.08</v>
      </c>
    </row>
    <row r="726" spans="1:11" ht="12.75">
      <c r="A726" t="s">
        <v>45</v>
      </c>
      <c r="B726" t="s">
        <v>21</v>
      </c>
      <c r="C726" s="8">
        <v>0.15</v>
      </c>
      <c r="D726" s="8">
        <v>0.14</v>
      </c>
      <c r="E726" s="8">
        <v>0.21</v>
      </c>
      <c r="F726" s="8">
        <v>0.15</v>
      </c>
      <c r="G726" s="8">
        <v>0.09</v>
      </c>
      <c r="H726" s="8">
        <v>0.17</v>
      </c>
      <c r="I726" s="8">
        <v>0.19</v>
      </c>
      <c r="J726" s="8">
        <v>0.09</v>
      </c>
      <c r="K726" s="8">
        <v>0.06</v>
      </c>
    </row>
    <row r="727" spans="1:12" ht="12.75">
      <c r="A727" t="s">
        <v>46</v>
      </c>
      <c r="B727" t="s">
        <v>21</v>
      </c>
      <c r="C727" s="8">
        <v>0.12</v>
      </c>
      <c r="D727" s="8">
        <v>0.15</v>
      </c>
      <c r="E727" s="8">
        <v>0.13</v>
      </c>
      <c r="F727" s="8">
        <v>0.19</v>
      </c>
      <c r="G727" s="8">
        <v>0.17</v>
      </c>
      <c r="H727" s="8">
        <v>0.25</v>
      </c>
      <c r="I727" s="8">
        <v>0.29</v>
      </c>
      <c r="J727" s="8">
        <v>0.14</v>
      </c>
      <c r="K727" s="8">
        <v>0.09</v>
      </c>
      <c r="L727" s="10"/>
    </row>
    <row r="728" spans="1:12" ht="12.75">
      <c r="A728" t="s">
        <v>47</v>
      </c>
      <c r="B728" t="s">
        <v>21</v>
      </c>
      <c r="C728" s="8">
        <v>0.08</v>
      </c>
      <c r="D728" s="8">
        <v>0.2</v>
      </c>
      <c r="E728" s="8">
        <v>0.32</v>
      </c>
      <c r="F728" s="8">
        <v>0.2</v>
      </c>
      <c r="G728" s="8">
        <v>0.19</v>
      </c>
      <c r="H728" s="8">
        <v>0.26</v>
      </c>
      <c r="I728" s="8">
        <v>0.27</v>
      </c>
      <c r="J728" s="8">
        <v>0.16</v>
      </c>
      <c r="K728" s="8">
        <v>0.12</v>
      </c>
      <c r="L728" s="10"/>
    </row>
    <row r="729" spans="1:12" ht="12.75">
      <c r="A729" t="s">
        <v>48</v>
      </c>
      <c r="B729" t="s">
        <v>21</v>
      </c>
      <c r="C729" s="8">
        <v>0.1</v>
      </c>
      <c r="D729" s="8">
        <v>0.12</v>
      </c>
      <c r="E729" s="8">
        <v>0.28</v>
      </c>
      <c r="F729" s="8">
        <v>0.16</v>
      </c>
      <c r="G729" s="8">
        <v>0.29</v>
      </c>
      <c r="H729" s="8">
        <v>0.29</v>
      </c>
      <c r="I729" s="8">
        <v>0.4</v>
      </c>
      <c r="J729" s="8">
        <v>0.26</v>
      </c>
      <c r="K729" s="8">
        <v>0.21</v>
      </c>
      <c r="L729" s="10"/>
    </row>
    <row r="730" spans="1:12" ht="12.75">
      <c r="A730" t="s">
        <v>49</v>
      </c>
      <c r="B730" t="s">
        <v>21</v>
      </c>
      <c r="C730" s="8">
        <v>0.12</v>
      </c>
      <c r="D730" s="8">
        <v>0.18</v>
      </c>
      <c r="E730" s="8">
        <v>0.27</v>
      </c>
      <c r="F730" s="8">
        <v>0.22</v>
      </c>
      <c r="G730" s="8">
        <v>0.18</v>
      </c>
      <c r="H730" s="8">
        <v>0.25</v>
      </c>
      <c r="I730" s="8">
        <v>0.33</v>
      </c>
      <c r="J730" s="8">
        <v>0.23</v>
      </c>
      <c r="K730" s="8">
        <v>0.21</v>
      </c>
      <c r="L730" s="10"/>
    </row>
    <row r="731" spans="1:12" ht="12.75">
      <c r="A731" t="s">
        <v>50</v>
      </c>
      <c r="B731" t="s">
        <v>21</v>
      </c>
      <c r="C731" s="8">
        <v>0.05</v>
      </c>
      <c r="D731" s="8">
        <v>0.16</v>
      </c>
      <c r="E731" s="8">
        <v>0.22</v>
      </c>
      <c r="F731" s="8">
        <v>0.18</v>
      </c>
      <c r="G731" s="8">
        <v>0.21</v>
      </c>
      <c r="H731" s="8">
        <v>0.37</v>
      </c>
      <c r="I731" s="8">
        <v>0.4</v>
      </c>
      <c r="J731" s="8">
        <v>0.31</v>
      </c>
      <c r="K731" s="8">
        <v>0.28</v>
      </c>
      <c r="L731" s="10"/>
    </row>
    <row r="732" spans="1:12" ht="12.75">
      <c r="A732" t="s">
        <v>51</v>
      </c>
      <c r="B732" t="s">
        <v>21</v>
      </c>
      <c r="C732" s="8">
        <v>0.09</v>
      </c>
      <c r="D732" s="8">
        <v>0.07</v>
      </c>
      <c r="E732" s="8">
        <v>0.2</v>
      </c>
      <c r="F732" s="8">
        <v>0.15</v>
      </c>
      <c r="G732" s="8">
        <v>0.24</v>
      </c>
      <c r="H732" s="8">
        <v>0.33</v>
      </c>
      <c r="I732" s="8">
        <v>0.47</v>
      </c>
      <c r="J732" s="8">
        <v>0.32</v>
      </c>
      <c r="K732" s="8">
        <v>0.3</v>
      </c>
      <c r="L732" s="10"/>
    </row>
    <row r="733" spans="1:12" ht="12.75">
      <c r="A733" t="s">
        <v>52</v>
      </c>
      <c r="B733" t="s">
        <v>21</v>
      </c>
      <c r="C733" s="8">
        <v>0.04</v>
      </c>
      <c r="D733" s="8">
        <v>0.12</v>
      </c>
      <c r="E733" s="8">
        <v>0.19</v>
      </c>
      <c r="F733" s="8">
        <v>0.2</v>
      </c>
      <c r="G733" s="8">
        <v>0.21</v>
      </c>
      <c r="H733" s="8">
        <v>0.29</v>
      </c>
      <c r="I733" s="8">
        <v>0.48</v>
      </c>
      <c r="J733" s="8">
        <v>0.3</v>
      </c>
      <c r="K733" s="8">
        <v>0.28</v>
      </c>
      <c r="L733" s="10"/>
    </row>
    <row r="734" spans="1:12" ht="12.75">
      <c r="A734" t="s">
        <v>53</v>
      </c>
      <c r="B734" t="s">
        <v>21</v>
      </c>
      <c r="C734" s="8">
        <v>0.05</v>
      </c>
      <c r="D734" s="8">
        <v>0.04</v>
      </c>
      <c r="E734" s="8">
        <v>0.13</v>
      </c>
      <c r="F734" s="8">
        <v>0.18</v>
      </c>
      <c r="G734" s="8">
        <v>0.23</v>
      </c>
      <c r="H734" s="8">
        <v>0.44</v>
      </c>
      <c r="I734" s="8">
        <v>0.68</v>
      </c>
      <c r="J734" s="8">
        <v>0.39</v>
      </c>
      <c r="K734" s="8">
        <v>0.35</v>
      </c>
      <c r="L734" s="10"/>
    </row>
    <row r="735" spans="1:12" ht="12.75">
      <c r="A735" t="s">
        <v>66</v>
      </c>
      <c r="B735" t="s">
        <v>21</v>
      </c>
      <c r="C735" s="8">
        <v>0.07</v>
      </c>
      <c r="D735" s="8">
        <v>0.17</v>
      </c>
      <c r="E735" s="8">
        <v>0.25</v>
      </c>
      <c r="F735" s="8">
        <v>0.2</v>
      </c>
      <c r="G735" s="8">
        <v>0.29</v>
      </c>
      <c r="H735" s="8">
        <v>0.43</v>
      </c>
      <c r="I735" s="8">
        <v>0.68</v>
      </c>
      <c r="J735" s="8">
        <v>0.41</v>
      </c>
      <c r="K735" s="8">
        <v>0.39</v>
      </c>
      <c r="L735" s="10"/>
    </row>
    <row r="736" spans="1:12" ht="12.75">
      <c r="A736" t="s">
        <v>54</v>
      </c>
      <c r="B736" t="s">
        <v>21</v>
      </c>
      <c r="C736" s="8">
        <v>0.14</v>
      </c>
      <c r="D736" s="8">
        <v>0.11</v>
      </c>
      <c r="E736" s="8">
        <v>0.12</v>
      </c>
      <c r="F736" s="8">
        <v>0.2</v>
      </c>
      <c r="G736" s="8">
        <v>0.2</v>
      </c>
      <c r="H736" s="8">
        <v>0.33</v>
      </c>
      <c r="I736" s="8">
        <v>0.62</v>
      </c>
      <c r="J736" s="8">
        <v>0.33</v>
      </c>
      <c r="K736" s="8">
        <v>0.33</v>
      </c>
      <c r="L736" s="10"/>
    </row>
    <row r="737" spans="1:12" ht="12.75">
      <c r="A737" t="s">
        <v>67</v>
      </c>
      <c r="B737" t="s">
        <v>21</v>
      </c>
      <c r="C737" s="8">
        <v>0.51</v>
      </c>
      <c r="D737" s="8">
        <v>0.19</v>
      </c>
      <c r="E737" s="8">
        <v>0.2</v>
      </c>
      <c r="F737" s="8">
        <v>0.3</v>
      </c>
      <c r="G737" s="8">
        <v>0.47</v>
      </c>
      <c r="H737" s="8">
        <v>0.68</v>
      </c>
      <c r="I737" s="8">
        <v>0.84</v>
      </c>
      <c r="J737" s="8">
        <v>0.66</v>
      </c>
      <c r="K737" s="8">
        <v>0.61</v>
      </c>
      <c r="L737" s="10"/>
    </row>
    <row r="738" spans="1:12" ht="12.75">
      <c r="A738" t="s">
        <v>56</v>
      </c>
      <c r="B738" t="s">
        <v>21</v>
      </c>
      <c r="C738" s="8">
        <v>0.18</v>
      </c>
      <c r="D738" s="8">
        <v>0.16</v>
      </c>
      <c r="E738" s="8">
        <v>0.17</v>
      </c>
      <c r="F738" s="8">
        <v>0.2</v>
      </c>
      <c r="G738" s="8">
        <v>0.23</v>
      </c>
      <c r="H738" s="8">
        <v>0.53</v>
      </c>
      <c r="I738" s="8">
        <v>0.65</v>
      </c>
      <c r="J738" s="8">
        <v>0.47</v>
      </c>
      <c r="K738" s="8">
        <v>0.43</v>
      </c>
      <c r="L738" s="10"/>
    </row>
    <row r="739" spans="1:12" ht="12.75">
      <c r="A739" t="s">
        <v>57</v>
      </c>
      <c r="B739" t="s">
        <v>21</v>
      </c>
      <c r="C739" s="8">
        <v>0.18</v>
      </c>
      <c r="D739" s="8">
        <v>0.16</v>
      </c>
      <c r="E739" s="8">
        <v>0.17</v>
      </c>
      <c r="F739" s="8">
        <v>0.2</v>
      </c>
      <c r="G739" s="8">
        <v>0.23</v>
      </c>
      <c r="H739" s="8">
        <v>0.53</v>
      </c>
      <c r="I739" s="8">
        <v>0.65</v>
      </c>
      <c r="J739" s="8">
        <v>0.47</v>
      </c>
      <c r="K739" s="8">
        <v>0.43</v>
      </c>
      <c r="L739" s="10"/>
    </row>
    <row r="740" spans="1:12" ht="12.75">
      <c r="A740" t="s">
        <v>60</v>
      </c>
      <c r="B740" t="s">
        <v>21</v>
      </c>
      <c r="C740" s="8">
        <v>0.21</v>
      </c>
      <c r="D740" s="8">
        <v>0.24</v>
      </c>
      <c r="E740" s="8">
        <v>0.51</v>
      </c>
      <c r="F740" s="8">
        <v>0.25</v>
      </c>
      <c r="G740" s="8">
        <v>0.19</v>
      </c>
      <c r="H740" s="8">
        <v>0.21</v>
      </c>
      <c r="I740" s="8">
        <v>0.27</v>
      </c>
      <c r="J740" s="8">
        <v>0.17</v>
      </c>
      <c r="K740" s="8">
        <v>0.14</v>
      </c>
      <c r="L740" s="10"/>
    </row>
    <row r="741" spans="1:12" ht="12.75">
      <c r="A741" t="s">
        <v>61</v>
      </c>
      <c r="B741" t="s">
        <v>21</v>
      </c>
      <c r="C741" s="8">
        <v>0.2</v>
      </c>
      <c r="D741" s="8">
        <v>0.48</v>
      </c>
      <c r="E741" s="8">
        <v>0.22</v>
      </c>
      <c r="F741" s="8">
        <v>0.19</v>
      </c>
      <c r="G741" s="8">
        <v>0.22</v>
      </c>
      <c r="H741" s="8">
        <v>0.32</v>
      </c>
      <c r="I741" s="8">
        <v>0.37</v>
      </c>
      <c r="J741" s="8">
        <v>0.27</v>
      </c>
      <c r="K741" s="8">
        <v>0.24</v>
      </c>
      <c r="L741" s="10"/>
    </row>
    <row r="742" spans="1:12" ht="12.75">
      <c r="A742" t="s">
        <v>62</v>
      </c>
      <c r="B742" t="s">
        <v>21</v>
      </c>
      <c r="C742" s="8">
        <v>0.26</v>
      </c>
      <c r="D742" s="8">
        <v>0.29</v>
      </c>
      <c r="E742" s="8">
        <v>0.33</v>
      </c>
      <c r="F742" s="8">
        <v>0.28</v>
      </c>
      <c r="G742" s="8">
        <v>0.41</v>
      </c>
      <c r="H742" s="8">
        <v>0.52</v>
      </c>
      <c r="I742" s="8">
        <v>0.58</v>
      </c>
      <c r="J742" s="8">
        <v>0.46</v>
      </c>
      <c r="K742" s="8">
        <v>0.41</v>
      </c>
      <c r="L742" s="10"/>
    </row>
    <row r="743" spans="2:12" ht="12.75">
      <c r="B743" s="14" t="s">
        <v>40</v>
      </c>
      <c r="C743" s="14">
        <f>AVERAGE(C723:C742)</f>
        <v>0.135</v>
      </c>
      <c r="D743" s="14">
        <f aca="true" t="shared" si="22" ref="D743:J743">AVERAGE(D723:D742)</f>
        <v>0.1635</v>
      </c>
      <c r="E743" s="14">
        <f t="shared" si="22"/>
        <v>0.215</v>
      </c>
      <c r="F743" s="14">
        <f t="shared" si="22"/>
        <v>0.18250000000000002</v>
      </c>
      <c r="G743" s="14">
        <f t="shared" si="22"/>
        <v>0.21350000000000002</v>
      </c>
      <c r="H743" s="14">
        <f t="shared" si="22"/>
        <v>0.3345000000000001</v>
      </c>
      <c r="I743" s="14">
        <f t="shared" si="22"/>
        <v>0.449</v>
      </c>
      <c r="J743" s="14">
        <f t="shared" si="22"/>
        <v>0.291</v>
      </c>
      <c r="K743" s="14">
        <f>AVERAGE(K723:K742)</f>
        <v>0.2605</v>
      </c>
      <c r="L743" s="10"/>
    </row>
    <row r="744" spans="2:12" ht="12.75">
      <c r="B744" s="14" t="s">
        <v>69</v>
      </c>
      <c r="C744" s="14">
        <f>STDEV(C723:C742)</f>
        <v>0.10952048594717455</v>
      </c>
      <c r="D744" s="14">
        <f aca="true" t="shared" si="23" ref="D744:K744">STDEV(D723:D742)</f>
        <v>0.09560197091119647</v>
      </c>
      <c r="E744" s="14">
        <f t="shared" si="23"/>
        <v>0.09735988582789666</v>
      </c>
      <c r="F744" s="14">
        <f t="shared" si="23"/>
        <v>0.06264982043070831</v>
      </c>
      <c r="G744" s="14">
        <f t="shared" si="23"/>
        <v>0.10183965725331984</v>
      </c>
      <c r="H744" s="14">
        <f t="shared" si="23"/>
        <v>0.14816331671858785</v>
      </c>
      <c r="I744" s="14">
        <f t="shared" si="23"/>
        <v>0.18797816222552066</v>
      </c>
      <c r="J744" s="14">
        <f t="shared" si="23"/>
        <v>0.15203531445721832</v>
      </c>
      <c r="K744" s="14">
        <f t="shared" si="23"/>
        <v>0.14752252281208492</v>
      </c>
      <c r="L744" s="10"/>
    </row>
    <row r="745" ht="12.75">
      <c r="L745" s="10"/>
    </row>
    <row r="746" spans="3:12" ht="12.75">
      <c r="C746" s="2">
        <v>125</v>
      </c>
      <c r="D746" s="2">
        <v>250</v>
      </c>
      <c r="E746" s="2">
        <v>500</v>
      </c>
      <c r="F746" s="2">
        <v>1000</v>
      </c>
      <c r="G746" s="2">
        <v>2000</v>
      </c>
      <c r="H746" s="2">
        <v>4000</v>
      </c>
      <c r="I746" s="2">
        <v>8000</v>
      </c>
      <c r="J746" s="2" t="s">
        <v>3</v>
      </c>
      <c r="K746" s="2" t="s">
        <v>4</v>
      </c>
      <c r="L746" s="13"/>
    </row>
    <row r="747" spans="1:12" ht="12.75">
      <c r="A747" t="s">
        <v>42</v>
      </c>
      <c r="B747" t="s">
        <v>22</v>
      </c>
      <c r="C747" s="8">
        <v>0.06</v>
      </c>
      <c r="D747" s="8">
        <v>0.18</v>
      </c>
      <c r="E747" s="8">
        <v>0.07</v>
      </c>
      <c r="F747" s="8">
        <v>0.08</v>
      </c>
      <c r="G747" s="8">
        <v>0.05</v>
      </c>
      <c r="H747" s="8">
        <v>0.1</v>
      </c>
      <c r="I747" s="8">
        <v>0.07</v>
      </c>
      <c r="J747" s="8">
        <v>0.07</v>
      </c>
      <c r="K747" s="8">
        <v>0.07</v>
      </c>
      <c r="L747" s="10"/>
    </row>
    <row r="748" spans="1:12" ht="12.75">
      <c r="A748" t="s">
        <v>43</v>
      </c>
      <c r="B748" t="s">
        <v>22</v>
      </c>
      <c r="C748" s="8">
        <v>0.09</v>
      </c>
      <c r="D748" s="8">
        <v>0.08</v>
      </c>
      <c r="E748" s="8">
        <v>0.1</v>
      </c>
      <c r="F748" s="8">
        <v>0.08</v>
      </c>
      <c r="G748" s="8">
        <v>0.05</v>
      </c>
      <c r="H748" s="8">
        <v>0.11</v>
      </c>
      <c r="I748" s="8">
        <v>0.12</v>
      </c>
      <c r="J748" s="8">
        <v>0.06</v>
      </c>
      <c r="K748" s="8">
        <v>0.05</v>
      </c>
      <c r="L748" s="10"/>
    </row>
    <row r="749" spans="1:12" ht="12.75">
      <c r="A749" t="s">
        <v>44</v>
      </c>
      <c r="B749" t="s">
        <v>22</v>
      </c>
      <c r="C749" s="8">
        <v>0.05</v>
      </c>
      <c r="D749" s="8">
        <v>0.08</v>
      </c>
      <c r="E749" s="8">
        <v>0.18</v>
      </c>
      <c r="F749" s="8">
        <v>0.04</v>
      </c>
      <c r="G749" s="8">
        <v>0.07</v>
      </c>
      <c r="H749" s="8">
        <v>0.05</v>
      </c>
      <c r="I749" s="8">
        <v>0.11</v>
      </c>
      <c r="J749" s="8">
        <v>0.05</v>
      </c>
      <c r="K749" s="8">
        <v>0.04</v>
      </c>
      <c r="L749" s="10"/>
    </row>
    <row r="750" spans="1:12" ht="12.75">
      <c r="A750" t="s">
        <v>45</v>
      </c>
      <c r="B750" t="s">
        <v>22</v>
      </c>
      <c r="C750" s="8">
        <v>0.14</v>
      </c>
      <c r="D750" s="8">
        <v>0.15</v>
      </c>
      <c r="E750" s="8">
        <v>0.18</v>
      </c>
      <c r="F750" s="8">
        <v>0.09</v>
      </c>
      <c r="G750" s="8">
        <v>0.06</v>
      </c>
      <c r="H750" s="8">
        <v>0.07</v>
      </c>
      <c r="I750" s="8">
        <v>0.09</v>
      </c>
      <c r="J750" s="8">
        <v>0.04</v>
      </c>
      <c r="K750" s="8">
        <v>0.03</v>
      </c>
      <c r="L750" s="10"/>
    </row>
    <row r="751" spans="1:12" ht="12.75">
      <c r="A751" t="s">
        <v>46</v>
      </c>
      <c r="B751" t="s">
        <v>22</v>
      </c>
      <c r="C751" s="8">
        <v>0.11</v>
      </c>
      <c r="D751" s="8">
        <v>0.19</v>
      </c>
      <c r="E751" s="8">
        <v>0.13</v>
      </c>
      <c r="F751" s="8">
        <v>0.13</v>
      </c>
      <c r="G751" s="8">
        <v>0.12</v>
      </c>
      <c r="H751" s="8">
        <v>0.12</v>
      </c>
      <c r="I751" s="8">
        <v>0.14</v>
      </c>
      <c r="J751" s="8">
        <v>0.07</v>
      </c>
      <c r="K751" s="8">
        <v>0.05</v>
      </c>
      <c r="L751" s="10"/>
    </row>
    <row r="752" spans="1:12" ht="12.75">
      <c r="A752" t="s">
        <v>47</v>
      </c>
      <c r="B752" t="s">
        <v>22</v>
      </c>
      <c r="C752" s="8">
        <v>0.11</v>
      </c>
      <c r="D752" s="8">
        <v>0.21</v>
      </c>
      <c r="E752" s="8">
        <v>0.22</v>
      </c>
      <c r="F752" s="8">
        <v>0.15</v>
      </c>
      <c r="G752" s="8">
        <v>0.14</v>
      </c>
      <c r="H752" s="8">
        <v>0.13</v>
      </c>
      <c r="I752" s="8">
        <v>0.13</v>
      </c>
      <c r="J752" s="8">
        <v>0.08</v>
      </c>
      <c r="K752" s="8">
        <v>0.06</v>
      </c>
      <c r="L752" s="10"/>
    </row>
    <row r="753" spans="1:12" ht="12.75">
      <c r="A753" t="s">
        <v>48</v>
      </c>
      <c r="B753" t="s">
        <v>22</v>
      </c>
      <c r="C753" s="8">
        <v>0.11</v>
      </c>
      <c r="D753" s="8">
        <v>0.16</v>
      </c>
      <c r="E753" s="8">
        <v>0.23</v>
      </c>
      <c r="F753" s="8">
        <v>0.14</v>
      </c>
      <c r="G753" s="8">
        <v>0.18</v>
      </c>
      <c r="H753" s="8">
        <v>0.17</v>
      </c>
      <c r="I753" s="8">
        <v>0.18</v>
      </c>
      <c r="J753" s="8">
        <v>0.14</v>
      </c>
      <c r="K753" s="8">
        <v>0.11</v>
      </c>
      <c r="L753" s="10"/>
    </row>
    <row r="754" spans="1:12" ht="12.75">
      <c r="A754" t="s">
        <v>49</v>
      </c>
      <c r="B754" t="s">
        <v>22</v>
      </c>
      <c r="C754" s="8">
        <v>0.13</v>
      </c>
      <c r="D754" s="8">
        <v>0.17</v>
      </c>
      <c r="E754" s="8">
        <v>0.22</v>
      </c>
      <c r="F754" s="8">
        <v>0.17</v>
      </c>
      <c r="G754" s="8">
        <v>0.14</v>
      </c>
      <c r="H754" s="8">
        <v>0.15</v>
      </c>
      <c r="I754" s="8">
        <v>0.15</v>
      </c>
      <c r="J754" s="8">
        <v>0.13</v>
      </c>
      <c r="K754" s="8">
        <v>0.11</v>
      </c>
      <c r="L754" s="10"/>
    </row>
    <row r="755" spans="1:12" ht="12.75">
      <c r="A755" t="s">
        <v>50</v>
      </c>
      <c r="B755" t="s">
        <v>22</v>
      </c>
      <c r="C755" s="8">
        <v>0.1</v>
      </c>
      <c r="D755" s="8">
        <v>0.16</v>
      </c>
      <c r="E755" s="8">
        <v>0.2</v>
      </c>
      <c r="F755" s="8">
        <v>0.15</v>
      </c>
      <c r="G755" s="8">
        <v>0.18</v>
      </c>
      <c r="H755" s="8">
        <v>0.25</v>
      </c>
      <c r="I755" s="8">
        <v>0.19</v>
      </c>
      <c r="J755" s="8">
        <v>0.2</v>
      </c>
      <c r="K755" s="8">
        <v>0.17</v>
      </c>
      <c r="L755" s="10"/>
    </row>
    <row r="756" spans="1:12" ht="12.75">
      <c r="A756" t="s">
        <v>51</v>
      </c>
      <c r="B756" t="s">
        <v>22</v>
      </c>
      <c r="C756" s="8">
        <v>0.12</v>
      </c>
      <c r="D756" s="8">
        <v>0.12</v>
      </c>
      <c r="E756" s="8">
        <v>0.18</v>
      </c>
      <c r="F756" s="8">
        <v>0.14</v>
      </c>
      <c r="G756" s="8">
        <v>0.17</v>
      </c>
      <c r="H756" s="8">
        <v>0.19</v>
      </c>
      <c r="I756" s="8">
        <v>0.23</v>
      </c>
      <c r="J756" s="8">
        <v>0.18</v>
      </c>
      <c r="K756" s="8">
        <v>0.17</v>
      </c>
      <c r="L756" s="10"/>
    </row>
    <row r="757" spans="1:12" ht="12.75">
      <c r="A757" t="s">
        <v>52</v>
      </c>
      <c r="B757" t="s">
        <v>22</v>
      </c>
      <c r="C757" s="8">
        <v>0.07</v>
      </c>
      <c r="D757" s="8">
        <v>0.14</v>
      </c>
      <c r="E757" s="8">
        <v>0.17</v>
      </c>
      <c r="F757" s="8">
        <v>0.18</v>
      </c>
      <c r="G757" s="8">
        <v>0.17</v>
      </c>
      <c r="H757" s="8">
        <v>0.18</v>
      </c>
      <c r="I757" s="8">
        <v>0.22</v>
      </c>
      <c r="J757" s="8">
        <v>0.18</v>
      </c>
      <c r="K757" s="8">
        <v>0.17</v>
      </c>
      <c r="L757" s="10"/>
    </row>
    <row r="758" spans="1:12" ht="12.75">
      <c r="A758" t="s">
        <v>53</v>
      </c>
      <c r="B758" t="s">
        <v>22</v>
      </c>
      <c r="C758" s="8">
        <v>0.09</v>
      </c>
      <c r="D758" s="8">
        <v>0.09</v>
      </c>
      <c r="E758" s="8">
        <v>0.15</v>
      </c>
      <c r="F758" s="8">
        <v>0.18</v>
      </c>
      <c r="G758" s="8">
        <v>0.19</v>
      </c>
      <c r="H758" s="8">
        <v>0.24</v>
      </c>
      <c r="I758" s="8">
        <v>0.27</v>
      </c>
      <c r="J758" s="8">
        <v>0.22</v>
      </c>
      <c r="K758" s="8">
        <v>0.19</v>
      </c>
      <c r="L758" s="10"/>
    </row>
    <row r="759" spans="1:12" ht="12.75">
      <c r="A759" t="s">
        <v>66</v>
      </c>
      <c r="B759" t="s">
        <v>22</v>
      </c>
      <c r="C759" s="8">
        <v>0.12</v>
      </c>
      <c r="D759" s="8">
        <v>0.17</v>
      </c>
      <c r="E759" s="8">
        <v>0.22</v>
      </c>
      <c r="F759" s="8">
        <v>0.19</v>
      </c>
      <c r="G759" s="8">
        <v>0.22</v>
      </c>
      <c r="H759" s="8">
        <v>0.24</v>
      </c>
      <c r="I759" s="8">
        <v>0.29</v>
      </c>
      <c r="J759" s="8">
        <v>0.22</v>
      </c>
      <c r="K759" s="8">
        <v>0.21</v>
      </c>
      <c r="L759" s="10"/>
    </row>
    <row r="760" spans="1:12" ht="12.75">
      <c r="A760" t="s">
        <v>54</v>
      </c>
      <c r="B760" t="s">
        <v>22</v>
      </c>
      <c r="C760" s="8">
        <v>0.15</v>
      </c>
      <c r="D760" s="8">
        <v>0.13</v>
      </c>
      <c r="E760" s="8">
        <v>0.16</v>
      </c>
      <c r="F760" s="8">
        <v>0.17</v>
      </c>
      <c r="G760" s="8">
        <v>0.18</v>
      </c>
      <c r="H760" s="8">
        <v>0.21</v>
      </c>
      <c r="I760" s="8">
        <v>0.28</v>
      </c>
      <c r="J760" s="8">
        <v>0.21</v>
      </c>
      <c r="K760" s="8">
        <v>0.21</v>
      </c>
      <c r="L760" s="10"/>
    </row>
    <row r="761" spans="1:12" ht="12.75">
      <c r="A761" t="s">
        <v>67</v>
      </c>
      <c r="B761" t="s">
        <v>22</v>
      </c>
      <c r="C761" s="8">
        <v>0.29</v>
      </c>
      <c r="D761" s="8">
        <v>0.23</v>
      </c>
      <c r="E761" s="8">
        <v>0.22</v>
      </c>
      <c r="F761" s="8">
        <v>0.24</v>
      </c>
      <c r="G761" s="8">
        <v>0.31</v>
      </c>
      <c r="H761" s="8">
        <v>0.37</v>
      </c>
      <c r="I761" s="8">
        <v>0.33</v>
      </c>
      <c r="J761" s="8">
        <v>0.32</v>
      </c>
      <c r="K761" s="8">
        <v>0.3</v>
      </c>
      <c r="L761" s="10"/>
    </row>
    <row r="762" spans="1:12" ht="12.75">
      <c r="A762" t="s">
        <v>56</v>
      </c>
      <c r="B762" t="s">
        <v>22</v>
      </c>
      <c r="C762" s="8">
        <v>0.16</v>
      </c>
      <c r="D762" s="8">
        <v>0.22</v>
      </c>
      <c r="E762" s="8">
        <v>0.18</v>
      </c>
      <c r="F762" s="8">
        <v>0.2</v>
      </c>
      <c r="G762" s="8">
        <v>0.2</v>
      </c>
      <c r="H762" s="8">
        <v>0.32</v>
      </c>
      <c r="I762" s="8">
        <v>0.32</v>
      </c>
      <c r="J762" s="8">
        <v>0.27</v>
      </c>
      <c r="K762" s="8">
        <v>0.25</v>
      </c>
      <c r="L762" s="10"/>
    </row>
    <row r="763" spans="1:12" ht="12.75">
      <c r="A763" t="s">
        <v>57</v>
      </c>
      <c r="B763" t="s">
        <v>22</v>
      </c>
      <c r="C763" s="8">
        <v>0.3</v>
      </c>
      <c r="D763" s="8">
        <v>0.18</v>
      </c>
      <c r="E763" s="8">
        <v>0.23</v>
      </c>
      <c r="F763" s="8">
        <v>0.22</v>
      </c>
      <c r="G763" s="8">
        <v>0.25</v>
      </c>
      <c r="H763" s="8">
        <v>0.35</v>
      </c>
      <c r="I763" s="8">
        <v>0.39</v>
      </c>
      <c r="J763" s="8">
        <v>0.35</v>
      </c>
      <c r="K763" s="8">
        <v>0.33</v>
      </c>
      <c r="L763" s="10"/>
    </row>
    <row r="764" spans="1:12" ht="12.75">
      <c r="A764" t="s">
        <v>60</v>
      </c>
      <c r="B764" t="s">
        <v>22</v>
      </c>
      <c r="C764" s="8">
        <v>0.19</v>
      </c>
      <c r="D764" s="8">
        <v>0.16</v>
      </c>
      <c r="E764" s="8">
        <v>0.29</v>
      </c>
      <c r="F764" s="8">
        <v>0.17</v>
      </c>
      <c r="G764" s="8">
        <v>0.12</v>
      </c>
      <c r="H764" s="8">
        <v>0.1</v>
      </c>
      <c r="I764" s="8">
        <v>0.15</v>
      </c>
      <c r="J764" s="8">
        <v>0.09</v>
      </c>
      <c r="K764" s="8">
        <v>0.08</v>
      </c>
      <c r="L764" s="10"/>
    </row>
    <row r="765" spans="1:12" ht="12.75">
      <c r="A765" t="s">
        <v>61</v>
      </c>
      <c r="B765" t="s">
        <v>22</v>
      </c>
      <c r="C765" s="8">
        <v>0.25</v>
      </c>
      <c r="D765" s="8">
        <v>0.35</v>
      </c>
      <c r="E765" s="8">
        <v>0.23</v>
      </c>
      <c r="F765" s="8">
        <v>0.15</v>
      </c>
      <c r="G765" s="8">
        <v>0.15</v>
      </c>
      <c r="H765" s="8">
        <v>0.18</v>
      </c>
      <c r="I765" s="8">
        <v>0.16</v>
      </c>
      <c r="J765" s="8">
        <v>0.15</v>
      </c>
      <c r="K765" s="8">
        <v>0.13</v>
      </c>
      <c r="L765" s="10"/>
    </row>
    <row r="766" spans="1:12" ht="12.75">
      <c r="A766" t="s">
        <v>62</v>
      </c>
      <c r="B766" t="s">
        <v>22</v>
      </c>
      <c r="C766" s="8">
        <v>0.29</v>
      </c>
      <c r="D766" s="8">
        <v>0.31</v>
      </c>
      <c r="E766" s="8">
        <v>0.31</v>
      </c>
      <c r="F766" s="8">
        <v>0.22</v>
      </c>
      <c r="G766" s="8">
        <v>0.3</v>
      </c>
      <c r="H766" s="8">
        <v>0.3</v>
      </c>
      <c r="I766" s="8">
        <v>0.31</v>
      </c>
      <c r="J766" s="8">
        <v>0.25</v>
      </c>
      <c r="K766" s="8">
        <v>0.21</v>
      </c>
      <c r="L766" s="10"/>
    </row>
    <row r="767" spans="2:12" ht="12.75">
      <c r="B767" s="14" t="s">
        <v>40</v>
      </c>
      <c r="C767" s="14">
        <f>AVERAGE(C747:C766)</f>
        <v>0.14650000000000002</v>
      </c>
      <c r="D767" s="14">
        <f aca="true" t="shared" si="24" ref="D767:K767">AVERAGE(D747:D766)</f>
        <v>0.17400000000000002</v>
      </c>
      <c r="E767" s="14">
        <f t="shared" si="24"/>
        <v>0.19350000000000003</v>
      </c>
      <c r="F767" s="14">
        <f t="shared" si="24"/>
        <v>0.15450000000000003</v>
      </c>
      <c r="G767" s="14">
        <f t="shared" si="24"/>
        <v>0.16249999999999998</v>
      </c>
      <c r="H767" s="14">
        <f t="shared" si="24"/>
        <v>0.1915</v>
      </c>
      <c r="I767" s="14">
        <f t="shared" si="24"/>
        <v>0.2065</v>
      </c>
      <c r="J767" s="14">
        <f t="shared" si="24"/>
        <v>0.16399999999999998</v>
      </c>
      <c r="K767" s="14">
        <f t="shared" si="24"/>
        <v>0.147</v>
      </c>
      <c r="L767" s="10"/>
    </row>
    <row r="768" spans="2:11" ht="12.75">
      <c r="B768" s="14" t="s">
        <v>69</v>
      </c>
      <c r="C768" s="14">
        <f>STDEV(C747:C766)</f>
        <v>0.07761409258904628</v>
      </c>
      <c r="D768" s="14">
        <f aca="true" t="shared" si="25" ref="D768:K768">STDEV(D747:D766)</f>
        <v>0.06816388918975849</v>
      </c>
      <c r="E768" s="14">
        <f t="shared" si="25"/>
        <v>0.057149388724455664</v>
      </c>
      <c r="F768" s="14">
        <f t="shared" si="25"/>
        <v>0.0516542146851236</v>
      </c>
      <c r="G768" s="14">
        <f t="shared" si="25"/>
        <v>0.073975458234827</v>
      </c>
      <c r="H768" s="14">
        <f t="shared" si="25"/>
        <v>0.09269502910648784</v>
      </c>
      <c r="I768" s="14">
        <f t="shared" si="25"/>
        <v>0.09132215964433424</v>
      </c>
      <c r="J768" s="14">
        <f t="shared" si="25"/>
        <v>0.09150208510710216</v>
      </c>
      <c r="K768" s="14">
        <f t="shared" si="25"/>
        <v>0.08820430828479979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K40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</cols>
  <sheetData>
    <row r="2" ht="12.75">
      <c r="A2" t="s">
        <v>75</v>
      </c>
    </row>
    <row r="3" spans="1:10" ht="12.75">
      <c r="A3" t="s">
        <v>2</v>
      </c>
      <c r="B3">
        <v>125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 t="s">
        <v>3</v>
      </c>
      <c r="J3" t="s">
        <v>4</v>
      </c>
    </row>
    <row r="4" spans="1:10" ht="12.75">
      <c r="A4" t="s">
        <v>76</v>
      </c>
      <c r="B4">
        <v>5.61</v>
      </c>
      <c r="C4">
        <v>12.34</v>
      </c>
      <c r="D4">
        <v>13.67</v>
      </c>
      <c r="E4">
        <v>16.17</v>
      </c>
      <c r="F4">
        <v>22.98</v>
      </c>
      <c r="G4">
        <v>28.48</v>
      </c>
      <c r="H4">
        <v>33.76</v>
      </c>
      <c r="I4">
        <v>38.82</v>
      </c>
      <c r="J4">
        <v>41.15</v>
      </c>
    </row>
    <row r="5" spans="1:10" ht="12.75">
      <c r="A5" t="s">
        <v>77</v>
      </c>
      <c r="B5">
        <f>B4+20*LOG10(2/10)</f>
        <v>-8.369400086720375</v>
      </c>
      <c r="C5">
        <f aca="true" t="shared" si="0" ref="C5:J5">C4+20*LOG10(2/10)</f>
        <v>-1.639400086720375</v>
      </c>
      <c r="D5">
        <f t="shared" si="0"/>
        <v>-0.309400086720375</v>
      </c>
      <c r="E5">
        <f t="shared" si="0"/>
        <v>2.1905999132796268</v>
      </c>
      <c r="F5">
        <f t="shared" si="0"/>
        <v>9.000599913279625</v>
      </c>
      <c r="G5">
        <f t="shared" si="0"/>
        <v>14.500599913279625</v>
      </c>
      <c r="H5">
        <f t="shared" si="0"/>
        <v>19.780599913279623</v>
      </c>
      <c r="I5">
        <f t="shared" si="0"/>
        <v>24.840599913279625</v>
      </c>
      <c r="J5">
        <f t="shared" si="0"/>
        <v>27.170599913279624</v>
      </c>
    </row>
    <row r="7" spans="1:10" ht="12.75">
      <c r="A7" t="s">
        <v>2</v>
      </c>
      <c r="B7">
        <v>125</v>
      </c>
      <c r="C7">
        <v>250</v>
      </c>
      <c r="D7">
        <v>500</v>
      </c>
      <c r="E7">
        <v>1000</v>
      </c>
      <c r="F7">
        <v>2000</v>
      </c>
      <c r="G7">
        <v>4000</v>
      </c>
      <c r="H7">
        <v>8000</v>
      </c>
      <c r="I7" t="s">
        <v>3</v>
      </c>
      <c r="J7" t="s">
        <v>4</v>
      </c>
    </row>
    <row r="8" spans="1:10" ht="12.75">
      <c r="A8" t="s">
        <v>92</v>
      </c>
      <c r="B8">
        <v>7.82</v>
      </c>
      <c r="C8">
        <v>15.1</v>
      </c>
      <c r="D8">
        <v>16.32</v>
      </c>
      <c r="E8">
        <v>18.83</v>
      </c>
      <c r="F8">
        <v>25.64</v>
      </c>
      <c r="G8">
        <v>31.14</v>
      </c>
      <c r="H8">
        <v>36.42</v>
      </c>
      <c r="I8">
        <v>41.48</v>
      </c>
      <c r="J8">
        <v>43.81</v>
      </c>
    </row>
    <row r="9" spans="1:10" ht="12.75">
      <c r="A9" t="s">
        <v>93</v>
      </c>
      <c r="B9">
        <f>B8+20*LOG10(2/10)+8.34</f>
        <v>2.180599913279625</v>
      </c>
      <c r="C9">
        <f aca="true" t="shared" si="1" ref="C9:J9">C8+20*LOG10(2/10)+8.34</f>
        <v>9.460599913279625</v>
      </c>
      <c r="D9">
        <f t="shared" si="1"/>
        <v>10.680599913279625</v>
      </c>
      <c r="E9">
        <f t="shared" si="1"/>
        <v>13.190599913279623</v>
      </c>
      <c r="F9">
        <f t="shared" si="1"/>
        <v>20.000599913279625</v>
      </c>
      <c r="G9">
        <f t="shared" si="1"/>
        <v>25.500599913279625</v>
      </c>
      <c r="H9">
        <f t="shared" si="1"/>
        <v>30.780599913279627</v>
      </c>
      <c r="I9">
        <f t="shared" si="1"/>
        <v>35.84059991327962</v>
      </c>
      <c r="J9">
        <f t="shared" si="1"/>
        <v>38.17059991327963</v>
      </c>
    </row>
    <row r="11" ht="12.75">
      <c r="A11" t="s">
        <v>78</v>
      </c>
    </row>
    <row r="12" spans="1:10" ht="12.75">
      <c r="A12" t="s">
        <v>2</v>
      </c>
      <c r="B12">
        <v>125</v>
      </c>
      <c r="C12">
        <v>250</v>
      </c>
      <c r="D12">
        <v>500</v>
      </c>
      <c r="E12">
        <v>1000</v>
      </c>
      <c r="F12">
        <v>2000</v>
      </c>
      <c r="G12">
        <v>4000</v>
      </c>
      <c r="H12">
        <v>8000</v>
      </c>
      <c r="I12" t="s">
        <v>3</v>
      </c>
      <c r="J12" t="s">
        <v>4</v>
      </c>
    </row>
    <row r="13" spans="1:10" ht="12.75">
      <c r="A13" t="s">
        <v>81</v>
      </c>
      <c r="B13">
        <v>-32.58</v>
      </c>
      <c r="C13">
        <v>-22.98</v>
      </c>
      <c r="D13">
        <v>-16.92</v>
      </c>
      <c r="E13">
        <v>-11.58</v>
      </c>
      <c r="F13">
        <v>-1.96</v>
      </c>
      <c r="G13">
        <v>1.23</v>
      </c>
      <c r="H13">
        <v>0.11</v>
      </c>
      <c r="I13">
        <v>8.36</v>
      </c>
      <c r="J13">
        <v>10.13</v>
      </c>
    </row>
    <row r="14" spans="1:10" ht="12.75">
      <c r="A14" t="s">
        <v>82</v>
      </c>
      <c r="B14">
        <v>-31.47</v>
      </c>
      <c r="C14">
        <v>-22.47</v>
      </c>
      <c r="D14">
        <v>-16.96</v>
      </c>
      <c r="E14">
        <v>-11.79</v>
      </c>
      <c r="F14">
        <v>-2.01</v>
      </c>
      <c r="G14">
        <v>1.24</v>
      </c>
      <c r="H14">
        <v>-0.34</v>
      </c>
      <c r="I14">
        <v>7.13</v>
      </c>
      <c r="J14">
        <v>8.13</v>
      </c>
    </row>
    <row r="15" spans="1:10" ht="12.75">
      <c r="A15" t="s">
        <v>83</v>
      </c>
      <c r="B15">
        <v>-29.91</v>
      </c>
      <c r="C15">
        <v>-21.82</v>
      </c>
      <c r="D15">
        <v>-15.41</v>
      </c>
      <c r="E15">
        <v>-10.57</v>
      </c>
      <c r="F15">
        <v>-0.58</v>
      </c>
      <c r="G15">
        <v>3.17</v>
      </c>
      <c r="H15">
        <v>0.2</v>
      </c>
      <c r="I15">
        <v>7.63</v>
      </c>
      <c r="J15">
        <v>7.76</v>
      </c>
    </row>
    <row r="16" spans="1:10" ht="12.75">
      <c r="A16" t="s">
        <v>84</v>
      </c>
      <c r="B16">
        <v>-31.28</v>
      </c>
      <c r="C16">
        <v>-21.81</v>
      </c>
      <c r="D16">
        <v>-15.5</v>
      </c>
      <c r="E16">
        <v>-10.55</v>
      </c>
      <c r="F16">
        <v>-0.55</v>
      </c>
      <c r="G16">
        <v>3.17</v>
      </c>
      <c r="H16">
        <v>0.62</v>
      </c>
      <c r="I16">
        <v>7.64</v>
      </c>
      <c r="J16">
        <v>7.69</v>
      </c>
    </row>
    <row r="17" spans="1:10" ht="12.75">
      <c r="A17" t="s">
        <v>85</v>
      </c>
      <c r="B17">
        <v>-30.58</v>
      </c>
      <c r="C17">
        <v>-21.93</v>
      </c>
      <c r="D17">
        <v>-16.16</v>
      </c>
      <c r="E17">
        <v>-10.27</v>
      </c>
      <c r="F17">
        <v>-0.73</v>
      </c>
      <c r="G17">
        <v>2.42</v>
      </c>
      <c r="H17">
        <v>0.2</v>
      </c>
      <c r="I17">
        <v>7.31</v>
      </c>
      <c r="J17">
        <v>7.56</v>
      </c>
    </row>
    <row r="18" spans="1:10" ht="12.75">
      <c r="A18" t="s">
        <v>86</v>
      </c>
      <c r="B18">
        <v>-31.06</v>
      </c>
      <c r="C18">
        <v>-20.46</v>
      </c>
      <c r="D18">
        <v>-16.13</v>
      </c>
      <c r="E18">
        <v>-10.4</v>
      </c>
      <c r="F18">
        <v>-0.64</v>
      </c>
      <c r="G18">
        <v>2.24</v>
      </c>
      <c r="H18">
        <v>0.43</v>
      </c>
      <c r="I18">
        <v>8.14</v>
      </c>
      <c r="J18">
        <v>9.15</v>
      </c>
    </row>
    <row r="19" spans="1:10" ht="12.75">
      <c r="A19" t="s">
        <v>87</v>
      </c>
      <c r="B19">
        <v>-31.15</v>
      </c>
      <c r="C19">
        <v>-23.1</v>
      </c>
      <c r="D19">
        <v>-15.12</v>
      </c>
      <c r="E19">
        <v>-10.7</v>
      </c>
      <c r="F19">
        <v>-1.07</v>
      </c>
      <c r="G19">
        <v>2</v>
      </c>
      <c r="H19">
        <v>0.51</v>
      </c>
      <c r="I19">
        <v>9.4</v>
      </c>
      <c r="J19">
        <v>11.35</v>
      </c>
    </row>
    <row r="20" spans="1:10" ht="12.75">
      <c r="A20" t="s">
        <v>88</v>
      </c>
      <c r="B20">
        <v>-30.59</v>
      </c>
      <c r="C20">
        <v>-22.16</v>
      </c>
      <c r="D20">
        <v>-16.23</v>
      </c>
      <c r="E20">
        <v>-10.82</v>
      </c>
      <c r="F20">
        <v>-0.79</v>
      </c>
      <c r="G20">
        <v>2.24</v>
      </c>
      <c r="H20">
        <v>1.24</v>
      </c>
      <c r="I20">
        <v>14.99</v>
      </c>
      <c r="J20">
        <v>18.46</v>
      </c>
    </row>
    <row r="21" spans="1:10" ht="12.75">
      <c r="A21" t="s">
        <v>89</v>
      </c>
      <c r="B21">
        <v>-32.27</v>
      </c>
      <c r="C21">
        <v>-23.25</v>
      </c>
      <c r="D21">
        <v>-17.29</v>
      </c>
      <c r="E21">
        <v>-11.23</v>
      </c>
      <c r="F21">
        <v>-1.84</v>
      </c>
      <c r="G21">
        <v>1.84</v>
      </c>
      <c r="H21">
        <v>0.88</v>
      </c>
      <c r="I21">
        <v>13.41</v>
      </c>
      <c r="J21">
        <v>16.6</v>
      </c>
    </row>
    <row r="22" spans="1:10" ht="12.75">
      <c r="A22" t="s">
        <v>90</v>
      </c>
      <c r="B22">
        <v>-32.16</v>
      </c>
      <c r="C22">
        <v>-23.61</v>
      </c>
      <c r="D22">
        <v>-17.21</v>
      </c>
      <c r="E22">
        <v>-10.96</v>
      </c>
      <c r="F22">
        <v>-1</v>
      </c>
      <c r="G22">
        <v>1.67</v>
      </c>
      <c r="H22">
        <v>0.89</v>
      </c>
      <c r="I22">
        <v>14.68</v>
      </c>
      <c r="J22">
        <v>17.95</v>
      </c>
    </row>
    <row r="23" spans="1:10" ht="12.75">
      <c r="A23" t="s">
        <v>79</v>
      </c>
      <c r="B23">
        <v>2.24</v>
      </c>
      <c r="C23">
        <v>5</v>
      </c>
      <c r="D23">
        <v>6.96</v>
      </c>
      <c r="E23">
        <v>8.7</v>
      </c>
      <c r="F23">
        <v>17.58</v>
      </c>
      <c r="G23">
        <v>20.48</v>
      </c>
      <c r="H23">
        <v>18.06</v>
      </c>
      <c r="I23">
        <v>25.62</v>
      </c>
      <c r="J23">
        <v>26.14</v>
      </c>
    </row>
    <row r="24" spans="1:10" ht="12.75">
      <c r="A24" t="s">
        <v>80</v>
      </c>
      <c r="B24">
        <v>13.25</v>
      </c>
      <c r="C24">
        <v>15.99</v>
      </c>
      <c r="D24">
        <v>18.01</v>
      </c>
      <c r="E24">
        <v>19.73</v>
      </c>
      <c r="F24">
        <v>28.63</v>
      </c>
      <c r="G24">
        <v>31.37</v>
      </c>
      <c r="H24">
        <v>29.1</v>
      </c>
      <c r="I24">
        <v>36.64</v>
      </c>
      <c r="J24">
        <v>37.21</v>
      </c>
    </row>
    <row r="26" spans="1:10" ht="12.75">
      <c r="A26" t="s">
        <v>91</v>
      </c>
      <c r="B26">
        <v>11.01</v>
      </c>
      <c r="C26">
        <v>10.99</v>
      </c>
      <c r="D26">
        <v>11.05</v>
      </c>
      <c r="E26">
        <v>11.03</v>
      </c>
      <c r="F26">
        <v>11.05</v>
      </c>
      <c r="G26">
        <v>10.89</v>
      </c>
      <c r="H26">
        <v>11.04</v>
      </c>
      <c r="I26">
        <v>11.02</v>
      </c>
      <c r="J26">
        <v>11.07</v>
      </c>
    </row>
    <row r="29" ht="12.75">
      <c r="A29" t="s">
        <v>94</v>
      </c>
    </row>
    <row r="30" spans="1:11" ht="12.75">
      <c r="A30" t="s">
        <v>2</v>
      </c>
      <c r="B30" s="3">
        <v>125</v>
      </c>
      <c r="C30" s="3">
        <v>250</v>
      </c>
      <c r="D30" s="3">
        <v>500</v>
      </c>
      <c r="E30" s="3">
        <v>1000</v>
      </c>
      <c r="F30" s="3">
        <v>2000</v>
      </c>
      <c r="G30" s="3">
        <v>4000</v>
      </c>
      <c r="H30" s="3">
        <v>8000</v>
      </c>
      <c r="I30" s="3" t="s">
        <v>3</v>
      </c>
      <c r="J30" s="3" t="s">
        <v>4</v>
      </c>
      <c r="K30" s="3" t="s">
        <v>73</v>
      </c>
    </row>
    <row r="31" spans="1:11" ht="12.75">
      <c r="A31" t="s">
        <v>56</v>
      </c>
      <c r="B31" s="8">
        <f aca="true" t="shared" si="2" ref="B31:B38">B13-B$5+20</f>
        <v>-4.210599913279623</v>
      </c>
      <c r="C31" s="8">
        <f aca="true" t="shared" si="3" ref="C31:J31">C13-C$5+20</f>
        <v>-1.3405999132796254</v>
      </c>
      <c r="D31" s="8">
        <f t="shared" si="3"/>
        <v>3.3894000867203715</v>
      </c>
      <c r="E31" s="8">
        <f t="shared" si="3"/>
        <v>6.229400086720373</v>
      </c>
      <c r="F31" s="8">
        <f t="shared" si="3"/>
        <v>9.039400086720374</v>
      </c>
      <c r="G31" s="8">
        <f t="shared" si="3"/>
        <v>6.729400086720375</v>
      </c>
      <c r="H31" s="8">
        <f t="shared" si="3"/>
        <v>0.32940008672037635</v>
      </c>
      <c r="I31" s="8">
        <f t="shared" si="3"/>
        <v>3.519400086720374</v>
      </c>
      <c r="J31" s="8">
        <f t="shared" si="3"/>
        <v>2.959400086720379</v>
      </c>
      <c r="K31" s="8">
        <f>AVERAGE(D31:F31)</f>
        <v>6.2194000867203725</v>
      </c>
    </row>
    <row r="32" spans="1:11" ht="12.75">
      <c r="A32" t="s">
        <v>57</v>
      </c>
      <c r="B32" s="8">
        <f t="shared" si="2"/>
        <v>-3.1005999132796234</v>
      </c>
      <c r="C32" s="8">
        <f aca="true" t="shared" si="4" ref="C32:J38">C14-C$5+20</f>
        <v>-0.8305999132796238</v>
      </c>
      <c r="D32" s="8">
        <f t="shared" si="4"/>
        <v>3.3494000867203724</v>
      </c>
      <c r="E32" s="8">
        <f t="shared" si="4"/>
        <v>6.019400086720374</v>
      </c>
      <c r="F32" s="8">
        <f t="shared" si="4"/>
        <v>8.989400086720375</v>
      </c>
      <c r="G32" s="8">
        <f t="shared" si="4"/>
        <v>6.739400086720375</v>
      </c>
      <c r="H32" s="8">
        <f t="shared" si="4"/>
        <v>-0.12059991327962294</v>
      </c>
      <c r="I32" s="8">
        <f t="shared" si="4"/>
        <v>2.2894000867203737</v>
      </c>
      <c r="J32" s="8">
        <f t="shared" si="4"/>
        <v>0.9594000867203789</v>
      </c>
      <c r="K32" s="8">
        <f aca="true" t="shared" si="5" ref="K32:K40">AVERAGE(D32:F32)</f>
        <v>6.119400086720373</v>
      </c>
    </row>
    <row r="33" spans="1:11" ht="12.75">
      <c r="A33" t="s">
        <v>63</v>
      </c>
      <c r="B33" s="8">
        <f t="shared" si="2"/>
        <v>-1.5405999132796246</v>
      </c>
      <c r="C33" s="8">
        <f t="shared" si="4"/>
        <v>-0.1805999132796252</v>
      </c>
      <c r="D33" s="8">
        <f t="shared" si="4"/>
        <v>4.899400086720375</v>
      </c>
      <c r="E33" s="8">
        <f t="shared" si="4"/>
        <v>7.239400086720373</v>
      </c>
      <c r="F33" s="8">
        <f t="shared" si="4"/>
        <v>10.419400086720374</v>
      </c>
      <c r="G33" s="8">
        <f t="shared" si="4"/>
        <v>8.669400086720374</v>
      </c>
      <c r="H33" s="8">
        <f t="shared" si="4"/>
        <v>0.4194000867203762</v>
      </c>
      <c r="I33" s="8">
        <f t="shared" si="4"/>
        <v>2.7894000867203737</v>
      </c>
      <c r="J33" s="8">
        <f t="shared" si="4"/>
        <v>0.5894000867203744</v>
      </c>
      <c r="K33" s="8">
        <f t="shared" si="5"/>
        <v>7.519400086720374</v>
      </c>
    </row>
    <row r="34" spans="1:11" ht="12.75">
      <c r="A34" t="s">
        <v>64</v>
      </c>
      <c r="B34" s="8">
        <f t="shared" si="2"/>
        <v>-2.9105999132796256</v>
      </c>
      <c r="C34" s="8">
        <f t="shared" si="4"/>
        <v>-0.17059991327962365</v>
      </c>
      <c r="D34" s="8">
        <f t="shared" si="4"/>
        <v>4.809400086720375</v>
      </c>
      <c r="E34" s="8">
        <f t="shared" si="4"/>
        <v>7.2594000867203725</v>
      </c>
      <c r="F34" s="8">
        <f t="shared" si="4"/>
        <v>10.449400086720374</v>
      </c>
      <c r="G34" s="8">
        <f t="shared" si="4"/>
        <v>8.669400086720374</v>
      </c>
      <c r="H34" s="8">
        <f t="shared" si="4"/>
        <v>0.8394000867203779</v>
      </c>
      <c r="I34" s="8">
        <f t="shared" si="4"/>
        <v>2.799400086720375</v>
      </c>
      <c r="J34" s="8">
        <f t="shared" si="4"/>
        <v>0.5194000867203776</v>
      </c>
      <c r="K34" s="8">
        <f t="shared" si="5"/>
        <v>7.506066753387041</v>
      </c>
    </row>
    <row r="35" spans="1:11" ht="12.75">
      <c r="A35" t="s">
        <v>65</v>
      </c>
      <c r="B35" s="8">
        <f t="shared" si="2"/>
        <v>-2.210599913279623</v>
      </c>
      <c r="C35" s="8">
        <f t="shared" si="4"/>
        <v>-0.29059991327962464</v>
      </c>
      <c r="D35" s="8">
        <f t="shared" si="4"/>
        <v>4.149400086720375</v>
      </c>
      <c r="E35" s="8">
        <f t="shared" si="4"/>
        <v>7.539400086720374</v>
      </c>
      <c r="F35" s="8">
        <f t="shared" si="4"/>
        <v>10.269400086720374</v>
      </c>
      <c r="G35" s="8">
        <f t="shared" si="4"/>
        <v>7.919400086720374</v>
      </c>
      <c r="H35" s="8">
        <f t="shared" si="4"/>
        <v>0.4194000867203762</v>
      </c>
      <c r="I35" s="8">
        <f t="shared" si="4"/>
        <v>2.4694000867203734</v>
      </c>
      <c r="J35" s="8">
        <f t="shared" si="4"/>
        <v>0.38940008672037507</v>
      </c>
      <c r="K35" s="8">
        <f t="shared" si="5"/>
        <v>7.319400086720374</v>
      </c>
    </row>
    <row r="36" spans="1:11" ht="12.75">
      <c r="A36" t="s">
        <v>58</v>
      </c>
      <c r="B36" s="8">
        <f t="shared" si="2"/>
        <v>-2.6905999132796232</v>
      </c>
      <c r="C36" s="8">
        <f t="shared" si="4"/>
        <v>1.1794000867203742</v>
      </c>
      <c r="D36" s="8">
        <f t="shared" si="4"/>
        <v>4.179400086720376</v>
      </c>
      <c r="E36" s="8">
        <f t="shared" si="4"/>
        <v>7.409400086720373</v>
      </c>
      <c r="F36" s="8">
        <f t="shared" si="4"/>
        <v>10.359400086720374</v>
      </c>
      <c r="G36" s="8">
        <f t="shared" si="4"/>
        <v>7.739400086720375</v>
      </c>
      <c r="H36" s="8">
        <f t="shared" si="4"/>
        <v>0.6494000867203766</v>
      </c>
      <c r="I36" s="8">
        <f t="shared" si="4"/>
        <v>3.299400086720375</v>
      </c>
      <c r="J36" s="8">
        <f t="shared" si="4"/>
        <v>1.979400086720375</v>
      </c>
      <c r="K36" s="8">
        <f t="shared" si="5"/>
        <v>7.316066753387041</v>
      </c>
    </row>
    <row r="37" spans="1:11" ht="12.75">
      <c r="A37" t="s">
        <v>59</v>
      </c>
      <c r="B37" s="8">
        <f t="shared" si="2"/>
        <v>-2.780599913279623</v>
      </c>
      <c r="C37" s="8">
        <f t="shared" si="4"/>
        <v>-1.4605999132796263</v>
      </c>
      <c r="D37" s="8">
        <f t="shared" si="4"/>
        <v>5.189400086720376</v>
      </c>
      <c r="E37" s="8">
        <f t="shared" si="4"/>
        <v>7.109400086720374</v>
      </c>
      <c r="F37" s="8">
        <f t="shared" si="4"/>
        <v>9.929400086720374</v>
      </c>
      <c r="G37" s="8">
        <f t="shared" si="4"/>
        <v>7.4994000867203745</v>
      </c>
      <c r="H37" s="8">
        <f t="shared" si="4"/>
        <v>0.7294000867203785</v>
      </c>
      <c r="I37" s="8">
        <f t="shared" si="4"/>
        <v>4.559400086720375</v>
      </c>
      <c r="J37" s="8">
        <f t="shared" si="4"/>
        <v>4.179400086720376</v>
      </c>
      <c r="K37" s="8">
        <f t="shared" si="5"/>
        <v>7.409400086720375</v>
      </c>
    </row>
    <row r="38" spans="1:11" ht="12.75">
      <c r="A38" t="s">
        <v>60</v>
      </c>
      <c r="B38" s="8">
        <f t="shared" si="2"/>
        <v>-2.2205999132796244</v>
      </c>
      <c r="C38" s="8">
        <f t="shared" si="4"/>
        <v>-0.5205999132796251</v>
      </c>
      <c r="D38" s="8">
        <f t="shared" si="4"/>
        <v>4.079400086720375</v>
      </c>
      <c r="E38" s="8">
        <f t="shared" si="4"/>
        <v>6.989400086720373</v>
      </c>
      <c r="F38" s="8">
        <f t="shared" si="4"/>
        <v>10.209400086720375</v>
      </c>
      <c r="G38" s="8">
        <f t="shared" si="4"/>
        <v>7.739400086720375</v>
      </c>
      <c r="H38" s="8">
        <f t="shared" si="4"/>
        <v>1.4594000867203754</v>
      </c>
      <c r="I38" s="8">
        <f t="shared" si="4"/>
        <v>10.149400086720375</v>
      </c>
      <c r="J38" s="8">
        <f t="shared" si="4"/>
        <v>11.289400086720377</v>
      </c>
      <c r="K38" s="8">
        <f t="shared" si="5"/>
        <v>7.092733420053707</v>
      </c>
    </row>
    <row r="39" spans="1:11" ht="12.75">
      <c r="A39" t="s">
        <v>61</v>
      </c>
      <c r="B39" s="8">
        <f aca="true" t="shared" si="6" ref="B39:J39">B21-B$5+20</f>
        <v>-3.9005999132796276</v>
      </c>
      <c r="C39" s="8">
        <f t="shared" si="6"/>
        <v>-1.610599913279625</v>
      </c>
      <c r="D39" s="8">
        <f t="shared" si="6"/>
        <v>3.019400086720374</v>
      </c>
      <c r="E39" s="8">
        <f t="shared" si="6"/>
        <v>6.579400086720373</v>
      </c>
      <c r="F39" s="8">
        <f t="shared" si="6"/>
        <v>9.159400086720375</v>
      </c>
      <c r="G39" s="8">
        <f t="shared" si="6"/>
        <v>7.339400086720374</v>
      </c>
      <c r="H39" s="8">
        <f t="shared" si="6"/>
        <v>1.099400086720376</v>
      </c>
      <c r="I39" s="8">
        <f t="shared" si="6"/>
        <v>8.569400086720375</v>
      </c>
      <c r="J39" s="8">
        <f t="shared" si="6"/>
        <v>9.429400086720378</v>
      </c>
      <c r="K39" s="8">
        <f t="shared" si="5"/>
        <v>6.2527334200537075</v>
      </c>
    </row>
    <row r="40" spans="1:11" ht="12.75">
      <c r="A40" t="s">
        <v>62</v>
      </c>
      <c r="B40" s="8">
        <f aca="true" t="shared" si="7" ref="B40:J40">B22-B$5+20</f>
        <v>-3.790599913279621</v>
      </c>
      <c r="C40" s="8">
        <f t="shared" si="7"/>
        <v>-1.9705999132796244</v>
      </c>
      <c r="D40" s="8">
        <f t="shared" si="7"/>
        <v>3.0994000867203724</v>
      </c>
      <c r="E40" s="8">
        <f t="shared" si="7"/>
        <v>6.849400086720372</v>
      </c>
      <c r="F40" s="8">
        <f t="shared" si="7"/>
        <v>9.999400086720375</v>
      </c>
      <c r="G40" s="8">
        <f t="shared" si="7"/>
        <v>7.169400086720374</v>
      </c>
      <c r="H40" s="8">
        <f t="shared" si="7"/>
        <v>1.1094000867203775</v>
      </c>
      <c r="I40" s="8">
        <f t="shared" si="7"/>
        <v>9.839400086720374</v>
      </c>
      <c r="J40" s="8">
        <f t="shared" si="7"/>
        <v>10.779400086720376</v>
      </c>
      <c r="K40" s="8">
        <f t="shared" si="5"/>
        <v>6.649400086720373</v>
      </c>
    </row>
    <row r="42" ht="13.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41"/>
  <sheetViews>
    <sheetView workbookViewId="0" topLeftCell="A354">
      <selection activeCell="C70" sqref="C70:I70"/>
    </sheetView>
  </sheetViews>
  <sheetFormatPr defaultColWidth="9.140625" defaultRowHeight="12.75"/>
  <cols>
    <col min="1" max="1" width="12.00390625" style="0" customWidth="1"/>
    <col min="2" max="2" width="11.8515625" style="0" customWidth="1"/>
  </cols>
  <sheetData>
    <row r="1" spans="3:12" s="2" customFormat="1" ht="12.75">
      <c r="C1" s="2">
        <v>125</v>
      </c>
      <c r="D1" s="2">
        <v>250</v>
      </c>
      <c r="E1" s="2">
        <v>500</v>
      </c>
      <c r="F1" s="2">
        <v>1000</v>
      </c>
      <c r="G1" s="2">
        <v>2000</v>
      </c>
      <c r="H1" s="2">
        <v>4000</v>
      </c>
      <c r="I1" s="2">
        <v>8000</v>
      </c>
      <c r="J1" s="2" t="s">
        <v>3</v>
      </c>
      <c r="K1" s="2" t="s">
        <v>4</v>
      </c>
      <c r="L1" s="2" t="s">
        <v>73</v>
      </c>
    </row>
    <row r="2" spans="1:12" ht="12.75">
      <c r="A2" t="s">
        <v>42</v>
      </c>
      <c r="B2" t="s">
        <v>5</v>
      </c>
      <c r="C2" s="8">
        <v>18.98</v>
      </c>
      <c r="D2" s="8">
        <v>22.91</v>
      </c>
      <c r="E2" s="8">
        <v>25.24</v>
      </c>
      <c r="F2" s="8">
        <v>25.91</v>
      </c>
      <c r="G2" s="8">
        <v>35.96</v>
      </c>
      <c r="H2" s="8">
        <v>37.19</v>
      </c>
      <c r="I2" s="8">
        <v>40.47</v>
      </c>
      <c r="J2" s="8">
        <v>46.27</v>
      </c>
      <c r="K2" s="8">
        <v>48.02</v>
      </c>
      <c r="L2" s="8">
        <f>(E2+F2+G2)/3</f>
        <v>29.036666666666665</v>
      </c>
    </row>
    <row r="3" spans="1:12" ht="12.75">
      <c r="A3" t="s">
        <v>43</v>
      </c>
      <c r="B3" t="s">
        <v>5</v>
      </c>
      <c r="C3" s="8">
        <v>19.48</v>
      </c>
      <c r="D3" s="8">
        <v>25.29</v>
      </c>
      <c r="E3" s="8">
        <v>26.12</v>
      </c>
      <c r="F3" s="8">
        <v>28.12</v>
      </c>
      <c r="G3" s="8">
        <v>37.68</v>
      </c>
      <c r="H3" s="8">
        <v>40.67</v>
      </c>
      <c r="I3" s="8">
        <v>41.86</v>
      </c>
      <c r="J3" s="8">
        <v>48.89</v>
      </c>
      <c r="K3" s="8">
        <v>50.84</v>
      </c>
      <c r="L3" s="8">
        <f aca="true" t="shared" si="0" ref="L3:L24">(E3+F3+G3)/3</f>
        <v>30.64</v>
      </c>
    </row>
    <row r="4" spans="1:12" ht="12.75">
      <c r="A4" t="s">
        <v>44</v>
      </c>
      <c r="B4" t="s">
        <v>5</v>
      </c>
      <c r="C4" s="8">
        <v>15.16</v>
      </c>
      <c r="D4" s="8">
        <v>20.05</v>
      </c>
      <c r="E4" s="8">
        <v>21.9</v>
      </c>
      <c r="F4" s="8">
        <v>24.27</v>
      </c>
      <c r="G4" s="8">
        <v>33.73</v>
      </c>
      <c r="H4" s="8">
        <v>39.73</v>
      </c>
      <c r="I4" s="8">
        <v>36.85</v>
      </c>
      <c r="J4" s="8">
        <v>44.42</v>
      </c>
      <c r="K4" s="8">
        <v>45.46</v>
      </c>
      <c r="L4" s="8">
        <f t="shared" si="0"/>
        <v>26.633333333333336</v>
      </c>
    </row>
    <row r="5" spans="1:12" ht="12.75">
      <c r="A5" t="s">
        <v>45</v>
      </c>
      <c r="B5" t="s">
        <v>5</v>
      </c>
      <c r="C5" s="8">
        <v>15.39</v>
      </c>
      <c r="D5" s="8">
        <v>18.62</v>
      </c>
      <c r="E5" s="8">
        <v>20.12</v>
      </c>
      <c r="F5" s="8">
        <v>23.67</v>
      </c>
      <c r="G5" s="8">
        <v>32</v>
      </c>
      <c r="H5" s="8">
        <v>37.6</v>
      </c>
      <c r="I5" s="8">
        <v>36.67</v>
      </c>
      <c r="J5" s="8">
        <v>43.54</v>
      </c>
      <c r="K5" s="8">
        <v>45.12</v>
      </c>
      <c r="L5" s="8">
        <f t="shared" si="0"/>
        <v>25.263333333333335</v>
      </c>
    </row>
    <row r="6" spans="1:12" ht="12.75">
      <c r="A6" t="s">
        <v>46</v>
      </c>
      <c r="B6" t="s">
        <v>5</v>
      </c>
      <c r="C6" s="8">
        <v>13.31</v>
      </c>
      <c r="D6" s="8">
        <v>18.63</v>
      </c>
      <c r="E6" s="8">
        <v>19.89</v>
      </c>
      <c r="F6" s="8">
        <v>22.65</v>
      </c>
      <c r="G6" s="8">
        <v>31.1</v>
      </c>
      <c r="H6" s="8">
        <v>36.89</v>
      </c>
      <c r="I6" s="8">
        <v>33.86</v>
      </c>
      <c r="J6" s="8">
        <v>41.61</v>
      </c>
      <c r="K6" s="8">
        <v>42.62</v>
      </c>
      <c r="L6" s="8">
        <f t="shared" si="0"/>
        <v>24.546666666666667</v>
      </c>
    </row>
    <row r="7" spans="1:12" ht="12.75">
      <c r="A7" t="s">
        <v>47</v>
      </c>
      <c r="B7" t="s">
        <v>5</v>
      </c>
      <c r="C7" s="8">
        <v>13.73</v>
      </c>
      <c r="D7" s="8">
        <v>17.39</v>
      </c>
      <c r="E7" s="8">
        <v>18.11</v>
      </c>
      <c r="F7" s="8">
        <v>21.3</v>
      </c>
      <c r="G7" s="8">
        <v>30.05</v>
      </c>
      <c r="H7" s="8">
        <v>33.88</v>
      </c>
      <c r="I7" s="8">
        <v>31.59</v>
      </c>
      <c r="J7" s="8">
        <v>39.19</v>
      </c>
      <c r="K7" s="8">
        <v>40.11</v>
      </c>
      <c r="L7" s="8">
        <f t="shared" si="0"/>
        <v>23.153333333333332</v>
      </c>
    </row>
    <row r="8" spans="1:12" ht="12.75">
      <c r="A8" t="s">
        <v>48</v>
      </c>
      <c r="B8" t="s">
        <v>5</v>
      </c>
      <c r="C8" s="8">
        <v>13.25</v>
      </c>
      <c r="D8" s="8">
        <v>15.99</v>
      </c>
      <c r="E8" s="8">
        <v>18.01</v>
      </c>
      <c r="F8" s="8">
        <v>19.73</v>
      </c>
      <c r="G8" s="8">
        <v>28.63</v>
      </c>
      <c r="H8" s="8">
        <v>31.37</v>
      </c>
      <c r="I8" s="8">
        <v>29.1</v>
      </c>
      <c r="J8" s="8">
        <v>36.64</v>
      </c>
      <c r="K8" s="8">
        <v>37.21</v>
      </c>
      <c r="L8" s="8">
        <f t="shared" si="0"/>
        <v>22.123333333333335</v>
      </c>
    </row>
    <row r="9" spans="1:12" ht="12.75">
      <c r="A9" t="s">
        <v>49</v>
      </c>
      <c r="B9" t="s">
        <v>5</v>
      </c>
      <c r="C9" s="8">
        <v>12.91</v>
      </c>
      <c r="D9" s="8">
        <v>14.88</v>
      </c>
      <c r="E9" s="8">
        <v>17.11</v>
      </c>
      <c r="F9" s="8">
        <v>19.18</v>
      </c>
      <c r="G9" s="8">
        <v>27.66</v>
      </c>
      <c r="H9" s="8">
        <v>30.73</v>
      </c>
      <c r="I9" s="8">
        <v>27.4</v>
      </c>
      <c r="J9" s="8">
        <v>35.4</v>
      </c>
      <c r="K9" s="8">
        <v>35.65</v>
      </c>
      <c r="L9" s="8">
        <f t="shared" si="0"/>
        <v>21.316666666666666</v>
      </c>
    </row>
    <row r="10" spans="1:12" ht="12.75">
      <c r="A10" t="s">
        <v>50</v>
      </c>
      <c r="B10" t="s">
        <v>5</v>
      </c>
      <c r="C10" s="8">
        <v>11.17</v>
      </c>
      <c r="D10" s="8">
        <v>15.95</v>
      </c>
      <c r="E10" s="8">
        <v>16.36</v>
      </c>
      <c r="F10" s="8">
        <v>18.89</v>
      </c>
      <c r="G10" s="8">
        <v>27.12</v>
      </c>
      <c r="H10" s="8">
        <v>30.49</v>
      </c>
      <c r="I10" s="8">
        <v>25.96</v>
      </c>
      <c r="J10" s="8">
        <v>34.62</v>
      </c>
      <c r="K10" s="8">
        <v>34.55</v>
      </c>
      <c r="L10" s="8">
        <f t="shared" si="0"/>
        <v>20.790000000000003</v>
      </c>
    </row>
    <row r="11" spans="1:12" ht="12.75">
      <c r="A11" t="s">
        <v>51</v>
      </c>
      <c r="B11" t="s">
        <v>5</v>
      </c>
      <c r="C11" s="8">
        <v>12.44</v>
      </c>
      <c r="D11" s="8">
        <v>15.47</v>
      </c>
      <c r="E11" s="8">
        <v>15.39</v>
      </c>
      <c r="F11" s="8">
        <v>18.07</v>
      </c>
      <c r="G11" s="8">
        <v>25.95</v>
      </c>
      <c r="H11" s="8">
        <v>29.73</v>
      </c>
      <c r="I11" s="8">
        <v>24.68</v>
      </c>
      <c r="J11" s="8">
        <v>33.69</v>
      </c>
      <c r="K11" s="8">
        <v>33.61</v>
      </c>
      <c r="L11" s="8">
        <f t="shared" si="0"/>
        <v>19.80333333333333</v>
      </c>
    </row>
    <row r="12" spans="1:12" ht="12.75">
      <c r="A12" t="s">
        <v>52</v>
      </c>
      <c r="B12" t="s">
        <v>5</v>
      </c>
      <c r="C12" s="8">
        <v>13.19</v>
      </c>
      <c r="D12" s="8">
        <v>15.28</v>
      </c>
      <c r="E12" s="8">
        <v>16.03</v>
      </c>
      <c r="F12" s="8">
        <v>17.8</v>
      </c>
      <c r="G12" s="8">
        <v>26.35</v>
      </c>
      <c r="H12" s="8">
        <v>29.1</v>
      </c>
      <c r="I12" s="8">
        <v>23.98</v>
      </c>
      <c r="J12" s="8">
        <v>33.28</v>
      </c>
      <c r="K12" s="8">
        <v>33.1</v>
      </c>
      <c r="L12" s="8">
        <f t="shared" si="0"/>
        <v>20.06</v>
      </c>
    </row>
    <row r="13" spans="1:12" ht="12.75">
      <c r="A13" t="s">
        <v>53</v>
      </c>
      <c r="B13" t="s">
        <v>5</v>
      </c>
      <c r="C13" s="8">
        <v>11.88</v>
      </c>
      <c r="D13" s="8">
        <v>14.72</v>
      </c>
      <c r="E13" s="8">
        <v>15.94</v>
      </c>
      <c r="F13" s="8">
        <v>18.12</v>
      </c>
      <c r="G13" s="8">
        <v>25.68</v>
      </c>
      <c r="H13" s="8">
        <v>28.09</v>
      </c>
      <c r="I13" s="8">
        <v>23.44</v>
      </c>
      <c r="J13" s="8">
        <v>32.36</v>
      </c>
      <c r="K13" s="8">
        <v>32.04</v>
      </c>
      <c r="L13" s="8">
        <f t="shared" si="0"/>
        <v>19.913333333333334</v>
      </c>
    </row>
    <row r="14" spans="1:12" ht="12.75">
      <c r="A14" t="s">
        <v>54</v>
      </c>
      <c r="B14" t="s">
        <v>5</v>
      </c>
      <c r="C14" s="3">
        <v>11.13</v>
      </c>
      <c r="D14" s="3">
        <v>15.33</v>
      </c>
      <c r="E14" s="3">
        <v>15.36</v>
      </c>
      <c r="F14" s="3">
        <v>17.97</v>
      </c>
      <c r="G14" s="3">
        <v>24.55</v>
      </c>
      <c r="H14" s="3">
        <v>26.99</v>
      </c>
      <c r="I14" s="3">
        <v>22.36</v>
      </c>
      <c r="J14" s="3">
        <v>31.3</v>
      </c>
      <c r="K14" s="3">
        <v>31.05</v>
      </c>
      <c r="L14" s="8">
        <f t="shared" si="0"/>
        <v>19.293333333333333</v>
      </c>
    </row>
    <row r="15" spans="1:12" ht="12.75">
      <c r="A15" t="s">
        <v>56</v>
      </c>
      <c r="B15" t="s">
        <v>5</v>
      </c>
      <c r="C15" s="3">
        <v>-32.83</v>
      </c>
      <c r="D15" s="3">
        <v>-22.98</v>
      </c>
      <c r="E15" s="3">
        <v>-16.92</v>
      </c>
      <c r="F15" s="3">
        <v>-11.58</v>
      </c>
      <c r="G15" s="3">
        <v>-1.96</v>
      </c>
      <c r="H15" s="3">
        <v>1.23</v>
      </c>
      <c r="I15" s="3">
        <v>0.11</v>
      </c>
      <c r="J15" s="3">
        <v>8.36</v>
      </c>
      <c r="K15" s="3">
        <v>10.13</v>
      </c>
      <c r="L15" s="8">
        <f t="shared" si="0"/>
        <v>-10.153333333333334</v>
      </c>
    </row>
    <row r="16" spans="1:12" ht="12.75">
      <c r="A16" t="s">
        <v>57</v>
      </c>
      <c r="B16" t="s">
        <v>5</v>
      </c>
      <c r="C16" s="3">
        <v>-31.82</v>
      </c>
      <c r="D16" s="3">
        <v>-22.46</v>
      </c>
      <c r="E16" s="3">
        <v>-16.96</v>
      </c>
      <c r="F16" s="3">
        <v>-11.79</v>
      </c>
      <c r="G16" s="3">
        <v>-2.01</v>
      </c>
      <c r="H16" s="3">
        <v>1.24</v>
      </c>
      <c r="I16" s="3">
        <v>-0.34</v>
      </c>
      <c r="J16" s="3">
        <v>7.11</v>
      </c>
      <c r="K16" s="3">
        <v>8.1</v>
      </c>
      <c r="L16" s="8">
        <f t="shared" si="0"/>
        <v>-10.253333333333332</v>
      </c>
    </row>
    <row r="17" spans="1:12" ht="12.75">
      <c r="A17" t="s">
        <v>63</v>
      </c>
      <c r="B17" t="s">
        <v>5</v>
      </c>
      <c r="C17" s="3">
        <v>-30.1</v>
      </c>
      <c r="D17" s="3">
        <v>-21.83</v>
      </c>
      <c r="E17" s="3">
        <v>-15.41</v>
      </c>
      <c r="F17" s="3">
        <v>-10.57</v>
      </c>
      <c r="G17" s="3">
        <v>-0.58</v>
      </c>
      <c r="H17" s="3">
        <v>3.17</v>
      </c>
      <c r="I17" s="3">
        <v>0.2</v>
      </c>
      <c r="J17" s="3">
        <v>7.6</v>
      </c>
      <c r="K17" s="3">
        <v>7.71</v>
      </c>
      <c r="L17" s="8">
        <f t="shared" si="0"/>
        <v>-8.853333333333333</v>
      </c>
    </row>
    <row r="18" spans="1:12" ht="12.75">
      <c r="A18" t="s">
        <v>64</v>
      </c>
      <c r="B18" t="s">
        <v>5</v>
      </c>
      <c r="C18" s="3">
        <v>-31.22</v>
      </c>
      <c r="D18" s="3">
        <v>-21.81</v>
      </c>
      <c r="E18" s="3">
        <v>-15.53</v>
      </c>
      <c r="F18" s="3">
        <v>-10.57</v>
      </c>
      <c r="G18" s="3">
        <v>-0.56</v>
      </c>
      <c r="H18" s="3">
        <v>3.16</v>
      </c>
      <c r="I18" s="3">
        <v>0.6</v>
      </c>
      <c r="J18" s="3">
        <v>7.62</v>
      </c>
      <c r="K18" s="3">
        <v>7.66</v>
      </c>
      <c r="L18" s="8">
        <f t="shared" si="0"/>
        <v>-8.886666666666667</v>
      </c>
    </row>
    <row r="19" spans="1:12" ht="12.75">
      <c r="A19" t="s">
        <v>65</v>
      </c>
      <c r="B19" t="s">
        <v>5</v>
      </c>
      <c r="C19" s="3">
        <v>-31.54</v>
      </c>
      <c r="D19" s="3">
        <v>-21.59</v>
      </c>
      <c r="E19" s="3">
        <v>-16.13</v>
      </c>
      <c r="F19" s="3">
        <v>-10.25</v>
      </c>
      <c r="G19" s="3">
        <v>-0.72</v>
      </c>
      <c r="H19" s="3">
        <v>2.42</v>
      </c>
      <c r="I19" s="3">
        <v>0.2</v>
      </c>
      <c r="J19" s="3">
        <v>7.31</v>
      </c>
      <c r="K19" s="3">
        <v>7.54</v>
      </c>
      <c r="L19" s="8">
        <f t="shared" si="0"/>
        <v>-9.033333333333333</v>
      </c>
    </row>
    <row r="20" spans="1:12" ht="12.75">
      <c r="A20" t="s">
        <v>58</v>
      </c>
      <c r="B20" t="s">
        <v>5</v>
      </c>
      <c r="C20" s="3">
        <v>-31.24</v>
      </c>
      <c r="D20" s="3">
        <v>-20.48</v>
      </c>
      <c r="E20" s="3">
        <v>-16.13</v>
      </c>
      <c r="F20" s="3">
        <v>-10.4</v>
      </c>
      <c r="G20" s="3">
        <v>-0.64</v>
      </c>
      <c r="H20" s="3">
        <v>2.24</v>
      </c>
      <c r="I20" s="3">
        <v>0.43</v>
      </c>
      <c r="J20" s="3">
        <v>8.07</v>
      </c>
      <c r="K20" s="3">
        <v>9.04</v>
      </c>
      <c r="L20" s="8">
        <f t="shared" si="0"/>
        <v>-9.056666666666667</v>
      </c>
    </row>
    <row r="21" spans="1:12" ht="12.75">
      <c r="A21" t="s">
        <v>59</v>
      </c>
      <c r="B21" t="s">
        <v>5</v>
      </c>
      <c r="C21" s="3">
        <v>-31.35</v>
      </c>
      <c r="D21" s="3">
        <v>-23.15</v>
      </c>
      <c r="E21" s="3">
        <v>-15.12</v>
      </c>
      <c r="F21" s="3">
        <v>-10.69</v>
      </c>
      <c r="G21" s="3">
        <v>-1.07</v>
      </c>
      <c r="H21" s="3">
        <v>2</v>
      </c>
      <c r="I21" s="3">
        <v>0.51</v>
      </c>
      <c r="J21" s="3">
        <v>9.36</v>
      </c>
      <c r="K21" s="3">
        <v>11.3</v>
      </c>
      <c r="L21" s="8">
        <f t="shared" si="0"/>
        <v>-8.959999999999999</v>
      </c>
    </row>
    <row r="22" spans="1:12" ht="12.75">
      <c r="A22" t="s">
        <v>60</v>
      </c>
      <c r="B22" t="s">
        <v>5</v>
      </c>
      <c r="C22" s="3">
        <v>-30.58</v>
      </c>
      <c r="D22" s="3">
        <v>-22.17</v>
      </c>
      <c r="E22" s="3">
        <v>-16.22</v>
      </c>
      <c r="F22" s="3">
        <v>-10.81</v>
      </c>
      <c r="G22" s="3">
        <v>-0.79</v>
      </c>
      <c r="H22" s="3">
        <v>2.24</v>
      </c>
      <c r="I22" s="3">
        <v>1.24</v>
      </c>
      <c r="J22" s="3">
        <v>14.98</v>
      </c>
      <c r="K22" s="3">
        <v>18.46</v>
      </c>
      <c r="L22" s="8">
        <f t="shared" si="0"/>
        <v>-9.273333333333333</v>
      </c>
    </row>
    <row r="23" spans="1:12" ht="12.75">
      <c r="A23" t="s">
        <v>61</v>
      </c>
      <c r="B23" t="s">
        <v>5</v>
      </c>
      <c r="C23" s="3">
        <v>-32.91</v>
      </c>
      <c r="D23" s="3">
        <v>-23.23</v>
      </c>
      <c r="E23" s="3">
        <v>-17.27</v>
      </c>
      <c r="F23" s="3">
        <v>-11.21</v>
      </c>
      <c r="G23" s="3">
        <v>-1.83</v>
      </c>
      <c r="H23" s="3">
        <v>1.84</v>
      </c>
      <c r="I23" s="3">
        <v>0.88</v>
      </c>
      <c r="J23" s="3">
        <v>13.41</v>
      </c>
      <c r="K23" s="3">
        <v>16.6</v>
      </c>
      <c r="L23" s="8">
        <f t="shared" si="0"/>
        <v>-10.103333333333333</v>
      </c>
    </row>
    <row r="24" spans="1:12" ht="12.75">
      <c r="A24" t="s">
        <v>62</v>
      </c>
      <c r="B24" t="s">
        <v>5</v>
      </c>
      <c r="C24" s="3">
        <v>-32.43</v>
      </c>
      <c r="D24" s="3">
        <v>-23.67</v>
      </c>
      <c r="E24" s="3">
        <v>-17.22</v>
      </c>
      <c r="F24" s="3">
        <v>-10.96</v>
      </c>
      <c r="G24" s="3">
        <v>-1</v>
      </c>
      <c r="H24" s="3">
        <v>1.67</v>
      </c>
      <c r="I24" s="3">
        <v>0.89</v>
      </c>
      <c r="J24" s="3">
        <v>14.67</v>
      </c>
      <c r="K24" s="3">
        <v>17.94</v>
      </c>
      <c r="L24" s="8">
        <f t="shared" si="0"/>
        <v>-9.726666666666667</v>
      </c>
    </row>
    <row r="28" spans="3:12" s="2" customFormat="1" ht="12.75">
      <c r="C28" s="2">
        <v>125</v>
      </c>
      <c r="D28" s="2">
        <v>250</v>
      </c>
      <c r="E28" s="2">
        <v>500</v>
      </c>
      <c r="F28" s="2">
        <v>1000</v>
      </c>
      <c r="G28" s="2">
        <v>2000</v>
      </c>
      <c r="H28" s="2">
        <v>4000</v>
      </c>
      <c r="I28" s="2">
        <v>8000</v>
      </c>
      <c r="J28" s="2" t="s">
        <v>3</v>
      </c>
      <c r="K28" s="2" t="s">
        <v>4</v>
      </c>
      <c r="L28" s="2" t="s">
        <v>73</v>
      </c>
    </row>
    <row r="29" spans="1:12" ht="12.75">
      <c r="A29" t="s">
        <v>42</v>
      </c>
      <c r="B29" t="s">
        <v>6</v>
      </c>
      <c r="C29" s="8">
        <v>-35.97</v>
      </c>
      <c r="D29" s="8">
        <v>-37.17</v>
      </c>
      <c r="E29" s="8">
        <v>-26.02</v>
      </c>
      <c r="F29" s="8">
        <v>-38.68</v>
      </c>
      <c r="G29" s="8">
        <v>-37.1</v>
      </c>
      <c r="H29" s="8">
        <v>-37</v>
      </c>
      <c r="I29" s="8">
        <v>-33.33</v>
      </c>
      <c r="J29" s="8">
        <v>-22.81</v>
      </c>
      <c r="K29" s="8">
        <v>-17.7</v>
      </c>
      <c r="L29" s="8">
        <f>AVERAGE(E29:G29)</f>
        <v>-33.93333333333334</v>
      </c>
    </row>
    <row r="30" spans="1:12" ht="12.75">
      <c r="A30" t="s">
        <v>43</v>
      </c>
      <c r="B30" t="s">
        <v>6</v>
      </c>
      <c r="C30" s="8">
        <v>-23.25</v>
      </c>
      <c r="D30" s="8">
        <v>-26.26</v>
      </c>
      <c r="E30" s="8">
        <v>-26.93</v>
      </c>
      <c r="F30" s="8">
        <v>-28.33</v>
      </c>
      <c r="G30" s="8">
        <v>-27.23</v>
      </c>
      <c r="H30" s="8">
        <v>-16.73</v>
      </c>
      <c r="I30" s="8">
        <v>-24.81</v>
      </c>
      <c r="J30" s="8">
        <v>-7.93</v>
      </c>
      <c r="K30" s="8">
        <v>-3.25</v>
      </c>
      <c r="L30" s="8">
        <f aca="true" t="shared" si="1" ref="L30:L51">AVERAGE(E30:G30)</f>
        <v>-27.496666666666666</v>
      </c>
    </row>
    <row r="31" spans="1:12" ht="12.75">
      <c r="A31" t="s">
        <v>44</v>
      </c>
      <c r="B31" t="s">
        <v>6</v>
      </c>
      <c r="C31" s="8">
        <v>-25.4</v>
      </c>
      <c r="D31" s="8">
        <v>-29.67</v>
      </c>
      <c r="E31" s="8">
        <v>-29.44</v>
      </c>
      <c r="F31" s="8">
        <v>-25.96</v>
      </c>
      <c r="G31" s="8">
        <v>-32.19</v>
      </c>
      <c r="H31" s="8">
        <v>-32.13</v>
      </c>
      <c r="I31" s="8">
        <v>-27.57</v>
      </c>
      <c r="J31" s="8">
        <v>-16.82</v>
      </c>
      <c r="K31" s="8">
        <v>-11.1</v>
      </c>
      <c r="L31" s="8">
        <f t="shared" si="1"/>
        <v>-29.19666666666667</v>
      </c>
    </row>
    <row r="32" spans="1:12" ht="12.75">
      <c r="A32" t="s">
        <v>45</v>
      </c>
      <c r="B32" t="s">
        <v>6</v>
      </c>
      <c r="C32" s="8">
        <v>-27.9</v>
      </c>
      <c r="D32" s="8">
        <v>-27.34</v>
      </c>
      <c r="E32" s="8">
        <v>-29.01</v>
      </c>
      <c r="F32" s="8">
        <v>-27.95</v>
      </c>
      <c r="G32" s="8">
        <v>-32.19</v>
      </c>
      <c r="H32" s="8">
        <v>-32.59</v>
      </c>
      <c r="I32" s="8">
        <v>-27.95</v>
      </c>
      <c r="J32" s="8">
        <v>-18.35</v>
      </c>
      <c r="K32" s="8">
        <v>-11.26</v>
      </c>
      <c r="L32" s="8">
        <f t="shared" si="1"/>
        <v>-29.71666666666667</v>
      </c>
    </row>
    <row r="33" spans="1:12" ht="12.75">
      <c r="A33" t="s">
        <v>46</v>
      </c>
      <c r="B33" t="s">
        <v>6</v>
      </c>
      <c r="C33" s="8">
        <v>-28.64</v>
      </c>
      <c r="D33" s="8">
        <v>-25.72</v>
      </c>
      <c r="E33" s="8">
        <v>-28.39</v>
      </c>
      <c r="F33" s="8">
        <v>-27.32</v>
      </c>
      <c r="G33" s="8">
        <v>-28.96</v>
      </c>
      <c r="H33" s="8">
        <v>-30.06</v>
      </c>
      <c r="I33" s="8">
        <v>-28.1</v>
      </c>
      <c r="J33" s="8">
        <v>-13.53</v>
      </c>
      <c r="K33" s="8">
        <v>-7.91</v>
      </c>
      <c r="L33" s="8">
        <f t="shared" si="1"/>
        <v>-28.223333333333333</v>
      </c>
    </row>
    <row r="34" spans="1:12" ht="12.75">
      <c r="A34" t="s">
        <v>47</v>
      </c>
      <c r="B34" t="s">
        <v>6</v>
      </c>
      <c r="C34" s="8">
        <v>-28.74</v>
      </c>
      <c r="D34" s="8">
        <v>-25.03</v>
      </c>
      <c r="E34" s="8">
        <v>-30.26</v>
      </c>
      <c r="F34" s="8">
        <v>-29.89</v>
      </c>
      <c r="G34" s="8">
        <v>-32.57</v>
      </c>
      <c r="H34" s="8">
        <v>-27.24</v>
      </c>
      <c r="I34" s="8">
        <v>-27.49</v>
      </c>
      <c r="J34" s="8">
        <v>-13.17</v>
      </c>
      <c r="K34" s="8">
        <v>-6.99</v>
      </c>
      <c r="L34" s="8">
        <f t="shared" si="1"/>
        <v>-30.906666666666666</v>
      </c>
    </row>
    <row r="35" spans="1:12" ht="12.75">
      <c r="A35" t="s">
        <v>48</v>
      </c>
      <c r="B35" t="s">
        <v>6</v>
      </c>
      <c r="C35" s="8">
        <v>-26.95</v>
      </c>
      <c r="D35" s="8">
        <v>-30.53</v>
      </c>
      <c r="E35" s="8">
        <v>-29.41</v>
      </c>
      <c r="F35" s="8">
        <v>-30.29</v>
      </c>
      <c r="G35" s="8">
        <v>-29.93</v>
      </c>
      <c r="H35" s="8">
        <v>-30.83</v>
      </c>
      <c r="I35" s="8">
        <v>-27.83</v>
      </c>
      <c r="J35" s="8">
        <v>-10.17</v>
      </c>
      <c r="K35" s="8">
        <v>-4.79</v>
      </c>
      <c r="L35" s="8">
        <f t="shared" si="1"/>
        <v>-29.876666666666665</v>
      </c>
    </row>
    <row r="36" spans="1:12" ht="12.75">
      <c r="A36" t="s">
        <v>49</v>
      </c>
      <c r="B36" t="s">
        <v>6</v>
      </c>
      <c r="C36" s="8">
        <v>-27.89</v>
      </c>
      <c r="D36" s="8">
        <v>-30.02</v>
      </c>
      <c r="E36" s="8">
        <v>-30.99</v>
      </c>
      <c r="F36" s="8">
        <v>-29.83</v>
      </c>
      <c r="G36" s="8">
        <v>-33.3</v>
      </c>
      <c r="H36" s="8">
        <v>-32.76</v>
      </c>
      <c r="I36" s="8">
        <v>-27.54</v>
      </c>
      <c r="J36" s="8">
        <v>-14.29</v>
      </c>
      <c r="K36" s="8">
        <v>-8.38</v>
      </c>
      <c r="L36" s="8">
        <f t="shared" si="1"/>
        <v>-31.37333333333333</v>
      </c>
    </row>
    <row r="37" spans="1:12" ht="12.75">
      <c r="A37" t="s">
        <v>50</v>
      </c>
      <c r="B37" t="s">
        <v>6</v>
      </c>
      <c r="C37" s="8">
        <v>-29.85</v>
      </c>
      <c r="D37" s="8">
        <v>-31.05</v>
      </c>
      <c r="E37" s="8">
        <v>-30.6</v>
      </c>
      <c r="F37" s="8">
        <v>-31.07</v>
      </c>
      <c r="G37" s="8">
        <v>-32.65</v>
      </c>
      <c r="H37" s="8">
        <v>-32.11</v>
      </c>
      <c r="I37" s="8">
        <v>-28.09</v>
      </c>
      <c r="J37" s="8">
        <v>-14.4</v>
      </c>
      <c r="K37" s="8">
        <v>-8.49</v>
      </c>
      <c r="L37" s="8">
        <f t="shared" si="1"/>
        <v>-31.439999999999998</v>
      </c>
    </row>
    <row r="38" spans="1:12" ht="12.75">
      <c r="A38" t="s">
        <v>51</v>
      </c>
      <c r="B38" t="s">
        <v>6</v>
      </c>
      <c r="C38" s="8">
        <v>-29.75</v>
      </c>
      <c r="D38" s="8">
        <v>-30.77</v>
      </c>
      <c r="E38" s="8">
        <v>-32.56</v>
      </c>
      <c r="F38" s="8">
        <v>-31.54</v>
      </c>
      <c r="G38" s="8">
        <v>-31.51</v>
      </c>
      <c r="H38" s="8">
        <v>-31.11</v>
      </c>
      <c r="I38" s="8">
        <v>-28.1</v>
      </c>
      <c r="J38" s="8">
        <v>-15.67</v>
      </c>
      <c r="K38" s="8">
        <v>-10.44</v>
      </c>
      <c r="L38" s="8">
        <f t="shared" si="1"/>
        <v>-31.87</v>
      </c>
    </row>
    <row r="39" spans="1:12" ht="12.75">
      <c r="A39" t="s">
        <v>52</v>
      </c>
      <c r="B39" t="s">
        <v>6</v>
      </c>
      <c r="C39" s="8">
        <v>-26.26</v>
      </c>
      <c r="D39" s="8">
        <v>-29.94</v>
      </c>
      <c r="E39" s="8">
        <v>-31.64</v>
      </c>
      <c r="F39" s="8">
        <v>-31.73</v>
      </c>
      <c r="G39" s="8">
        <v>-34.46</v>
      </c>
      <c r="H39" s="8">
        <v>-33.47</v>
      </c>
      <c r="I39" s="8">
        <v>-28.04</v>
      </c>
      <c r="J39" s="8">
        <v>-17.79</v>
      </c>
      <c r="K39" s="8">
        <v>-10.65</v>
      </c>
      <c r="L39" s="8">
        <f t="shared" si="1"/>
        <v>-32.61000000000001</v>
      </c>
    </row>
    <row r="40" spans="1:12" ht="12.75">
      <c r="A40" t="s">
        <v>53</v>
      </c>
      <c r="B40" t="s">
        <v>6</v>
      </c>
      <c r="C40" s="8">
        <v>-27.29</v>
      </c>
      <c r="D40" s="8">
        <v>-33.11</v>
      </c>
      <c r="E40" s="8">
        <v>-32.28</v>
      </c>
      <c r="F40" s="8">
        <v>-33.13</v>
      </c>
      <c r="G40" s="8">
        <v>-35.47</v>
      </c>
      <c r="H40" s="8">
        <v>-32.98</v>
      </c>
      <c r="I40" s="8">
        <v>-28.24</v>
      </c>
      <c r="J40" s="8">
        <v>-17.6</v>
      </c>
      <c r="K40" s="8">
        <v>-10.92</v>
      </c>
      <c r="L40" s="8">
        <f t="shared" si="1"/>
        <v>-33.626666666666665</v>
      </c>
    </row>
    <row r="41" spans="1:12" ht="12.75">
      <c r="A41" t="s">
        <v>54</v>
      </c>
      <c r="B41" t="s">
        <v>6</v>
      </c>
      <c r="C41" s="8">
        <v>-23.26</v>
      </c>
      <c r="D41" s="8">
        <v>-27.67</v>
      </c>
      <c r="E41" s="8">
        <v>-27.38</v>
      </c>
      <c r="F41" s="8">
        <v>-27.86</v>
      </c>
      <c r="G41" s="8">
        <v>-25.73</v>
      </c>
      <c r="H41" s="8">
        <v>-26.63</v>
      </c>
      <c r="I41" s="8">
        <v>-27.66</v>
      </c>
      <c r="J41" s="8">
        <v>-17.25</v>
      </c>
      <c r="K41" s="8">
        <v>-13.07</v>
      </c>
      <c r="L41" s="8">
        <f t="shared" si="1"/>
        <v>-26.99</v>
      </c>
    </row>
    <row r="42" spans="1:12" ht="12.75">
      <c r="A42" t="s">
        <v>56</v>
      </c>
      <c r="B42" t="s">
        <v>6</v>
      </c>
      <c r="C42" s="8">
        <v>-39.42</v>
      </c>
      <c r="D42" s="8">
        <v>-41.88</v>
      </c>
      <c r="E42" s="8">
        <v>-43.48</v>
      </c>
      <c r="F42" s="8">
        <v>-42.82</v>
      </c>
      <c r="G42" s="8">
        <v>-37.05</v>
      </c>
      <c r="H42" s="8">
        <v>-42.33</v>
      </c>
      <c r="I42" s="8">
        <v>-38.8</v>
      </c>
      <c r="J42" s="8">
        <v>-27.15</v>
      </c>
      <c r="K42" s="8">
        <v>-20.6</v>
      </c>
      <c r="L42" s="8">
        <f t="shared" si="1"/>
        <v>-41.11666666666667</v>
      </c>
    </row>
    <row r="43" spans="1:12" ht="12.75">
      <c r="A43" t="s">
        <v>57</v>
      </c>
      <c r="B43" t="s">
        <v>6</v>
      </c>
      <c r="C43" s="8">
        <v>-38.83</v>
      </c>
      <c r="D43" s="8">
        <v>-42.33</v>
      </c>
      <c r="E43" s="8">
        <v>-44.49</v>
      </c>
      <c r="F43" s="8">
        <v>-44.88</v>
      </c>
      <c r="G43" s="8">
        <v>-47.8</v>
      </c>
      <c r="H43" s="8">
        <v>-43.23</v>
      </c>
      <c r="I43" s="8">
        <v>-38.17</v>
      </c>
      <c r="J43" s="8">
        <v>-15.85</v>
      </c>
      <c r="K43" s="8">
        <v>-13.07</v>
      </c>
      <c r="L43" s="8">
        <f t="shared" si="1"/>
        <v>-45.723333333333336</v>
      </c>
    </row>
    <row r="44" spans="1:12" ht="12.75">
      <c r="A44" t="s">
        <v>63</v>
      </c>
      <c r="B44" t="s">
        <v>6</v>
      </c>
      <c r="C44" s="8">
        <v>-39.75</v>
      </c>
      <c r="D44" s="8">
        <v>-41.65</v>
      </c>
      <c r="E44" s="8">
        <v>-43.32</v>
      </c>
      <c r="F44" s="8">
        <v>-45.9</v>
      </c>
      <c r="G44" s="8">
        <v>-44.77</v>
      </c>
      <c r="H44" s="8">
        <v>-44</v>
      </c>
      <c r="I44" s="8">
        <v>-38.32</v>
      </c>
      <c r="J44" s="8">
        <v>-13.8</v>
      </c>
      <c r="K44" s="8">
        <v>-11.03</v>
      </c>
      <c r="L44" s="8">
        <f t="shared" si="1"/>
        <v>-44.663333333333334</v>
      </c>
    </row>
    <row r="45" spans="1:12" ht="12.75">
      <c r="A45" t="s">
        <v>64</v>
      </c>
      <c r="B45" t="s">
        <v>6</v>
      </c>
      <c r="C45" s="8">
        <v>-40.48</v>
      </c>
      <c r="D45" s="8">
        <v>-41.87</v>
      </c>
      <c r="E45" s="8">
        <v>-43.65</v>
      </c>
      <c r="F45" s="8">
        <v>-46.08</v>
      </c>
      <c r="G45" s="8">
        <v>-49.01</v>
      </c>
      <c r="H45" s="8">
        <v>-41.96</v>
      </c>
      <c r="I45" s="8">
        <v>-38.57</v>
      </c>
      <c r="J45" s="8">
        <v>-17.48</v>
      </c>
      <c r="K45" s="8">
        <v>-13.89</v>
      </c>
      <c r="L45" s="8">
        <f t="shared" si="1"/>
        <v>-46.24666666666666</v>
      </c>
    </row>
    <row r="46" spans="1:12" ht="12.75">
      <c r="A46" t="s">
        <v>65</v>
      </c>
      <c r="B46" t="s">
        <v>6</v>
      </c>
      <c r="C46" s="8">
        <v>-32.42</v>
      </c>
      <c r="D46" s="8">
        <v>-41.18</v>
      </c>
      <c r="E46" s="8">
        <v>-42.59</v>
      </c>
      <c r="F46" s="8">
        <v>-45.12</v>
      </c>
      <c r="G46" s="8">
        <v>-46.78</v>
      </c>
      <c r="H46" s="8">
        <v>-43.79</v>
      </c>
      <c r="I46" s="8">
        <v>-38.64</v>
      </c>
      <c r="J46" s="8">
        <v>-20.08</v>
      </c>
      <c r="K46" s="8">
        <v>-16.42</v>
      </c>
      <c r="L46" s="8">
        <f t="shared" si="1"/>
        <v>-44.830000000000005</v>
      </c>
    </row>
    <row r="47" spans="1:12" ht="12.75">
      <c r="A47" t="s">
        <v>58</v>
      </c>
      <c r="B47" t="s">
        <v>6</v>
      </c>
      <c r="C47" s="8">
        <v>-37.34</v>
      </c>
      <c r="D47" s="8">
        <v>-39.78</v>
      </c>
      <c r="E47" s="8">
        <v>-42.38</v>
      </c>
      <c r="F47" s="8">
        <v>-43.69</v>
      </c>
      <c r="G47" s="8">
        <v>-46.33</v>
      </c>
      <c r="H47" s="8">
        <v>-43.49</v>
      </c>
      <c r="I47" s="8">
        <v>-37.57</v>
      </c>
      <c r="J47" s="8">
        <v>-9.39</v>
      </c>
      <c r="K47" s="8">
        <v>-6.76</v>
      </c>
      <c r="L47" s="8">
        <f t="shared" si="1"/>
        <v>-44.133333333333326</v>
      </c>
    </row>
    <row r="48" spans="1:12" ht="12.75">
      <c r="A48" t="s">
        <v>59</v>
      </c>
      <c r="B48" t="s">
        <v>6</v>
      </c>
      <c r="C48" s="8">
        <v>-38.89</v>
      </c>
      <c r="D48" s="8">
        <v>-39.06</v>
      </c>
      <c r="E48" s="8">
        <v>-42.08</v>
      </c>
      <c r="F48" s="8">
        <v>-43.59</v>
      </c>
      <c r="G48" s="8">
        <v>-47.13</v>
      </c>
      <c r="H48" s="8">
        <v>-42.64</v>
      </c>
      <c r="I48" s="8">
        <v>-37.84</v>
      </c>
      <c r="J48" s="8">
        <v>-10.14</v>
      </c>
      <c r="K48" s="8">
        <v>-7.42</v>
      </c>
      <c r="L48" s="8">
        <f t="shared" si="1"/>
        <v>-44.26666666666667</v>
      </c>
    </row>
    <row r="49" spans="1:12" ht="12.75">
      <c r="A49" t="s">
        <v>60</v>
      </c>
      <c r="B49" t="s">
        <v>6</v>
      </c>
      <c r="C49" s="8">
        <v>-39.38</v>
      </c>
      <c r="D49" s="8">
        <v>-39.75</v>
      </c>
      <c r="E49" s="8">
        <v>-39.68</v>
      </c>
      <c r="F49" s="8">
        <v>-42.6</v>
      </c>
      <c r="G49" s="8">
        <v>-45.21</v>
      </c>
      <c r="H49" s="8">
        <v>-43.25</v>
      </c>
      <c r="I49" s="8">
        <v>-37.81</v>
      </c>
      <c r="J49" s="8">
        <v>-14.62</v>
      </c>
      <c r="K49" s="8">
        <v>-11.91</v>
      </c>
      <c r="L49" s="8">
        <f t="shared" si="1"/>
        <v>-42.49666666666667</v>
      </c>
    </row>
    <row r="50" spans="1:12" ht="12.75">
      <c r="A50" t="s">
        <v>61</v>
      </c>
      <c r="B50" t="s">
        <v>6</v>
      </c>
      <c r="C50" s="8">
        <v>-38.5</v>
      </c>
      <c r="D50" s="8">
        <v>-41</v>
      </c>
      <c r="E50" s="8">
        <v>-39.98</v>
      </c>
      <c r="F50" s="8">
        <v>-43.04</v>
      </c>
      <c r="G50" s="8">
        <v>-43.3</v>
      </c>
      <c r="H50" s="8">
        <v>-40.57</v>
      </c>
      <c r="I50" s="8">
        <v>-38.41</v>
      </c>
      <c r="J50" s="8">
        <v>-20.31</v>
      </c>
      <c r="K50" s="8">
        <v>-16.38</v>
      </c>
      <c r="L50" s="8">
        <f t="shared" si="1"/>
        <v>-42.10666666666666</v>
      </c>
    </row>
    <row r="51" spans="1:12" ht="12.75">
      <c r="A51" t="s">
        <v>62</v>
      </c>
      <c r="B51" t="s">
        <v>6</v>
      </c>
      <c r="C51" s="8">
        <v>-39.69</v>
      </c>
      <c r="D51" s="8">
        <v>-39.47</v>
      </c>
      <c r="E51" s="8">
        <v>-40.87</v>
      </c>
      <c r="F51" s="8">
        <v>-42.51</v>
      </c>
      <c r="G51" s="8">
        <v>-46.18</v>
      </c>
      <c r="H51" s="8">
        <v>-42.39</v>
      </c>
      <c r="I51" s="8">
        <v>-38.11</v>
      </c>
      <c r="J51" s="8">
        <v>-11.21</v>
      </c>
      <c r="K51" s="8">
        <v>-8.49</v>
      </c>
      <c r="L51" s="8">
        <f t="shared" si="1"/>
        <v>-43.18666666666667</v>
      </c>
    </row>
    <row r="55" spans="3:12" s="2" customFormat="1" ht="12.75">
      <c r="C55" s="2">
        <v>125</v>
      </c>
      <c r="D55" s="2">
        <v>250</v>
      </c>
      <c r="E55" s="2">
        <v>500</v>
      </c>
      <c r="F55" s="2">
        <v>1000</v>
      </c>
      <c r="G55" s="2">
        <v>2000</v>
      </c>
      <c r="H55" s="2">
        <v>4000</v>
      </c>
      <c r="I55" s="2">
        <v>8000</v>
      </c>
      <c r="J55" s="2" t="s">
        <v>3</v>
      </c>
      <c r="K55" s="2" t="s">
        <v>4</v>
      </c>
      <c r="L55" s="2" t="s">
        <v>73</v>
      </c>
    </row>
    <row r="56" spans="1:12" ht="12.75">
      <c r="A56" t="s">
        <v>42</v>
      </c>
      <c r="B56" t="s">
        <v>7</v>
      </c>
      <c r="C56" s="8">
        <f>C2-Calib!D$19+8.34</f>
        <v>22.279488956371857</v>
      </c>
      <c r="D56" s="8">
        <f>D2-Calib!E$19+8.34</f>
        <v>18.752459143166156</v>
      </c>
      <c r="E56" s="8">
        <f>E2-Calib!F$19+8.34</f>
        <v>19.851563956584876</v>
      </c>
      <c r="F56" s="8">
        <f>F2-Calib!G$19+8.34</f>
        <v>18.849945421602808</v>
      </c>
      <c r="G56" s="8">
        <f>G2-Calib!H$19+8.34</f>
        <v>20.35187027303039</v>
      </c>
      <c r="H56" s="8">
        <f>H2-Calib!I$19+8.34</f>
        <v>15.501640710124228</v>
      </c>
      <c r="I56" s="8">
        <f>I2-Calib!J$19+8.34</f>
        <v>15.876515479904707</v>
      </c>
      <c r="J56" s="8">
        <f>J2-Calib!K$19+8.34</f>
        <v>15.431732640898264</v>
      </c>
      <c r="K56" s="8">
        <f>K2-Calib!L$19+8.34</f>
        <v>14.78719724581629</v>
      </c>
      <c r="L56" s="8">
        <f>AVERAGE(E56:G56)</f>
        <v>19.684459883739354</v>
      </c>
    </row>
    <row r="57" spans="1:12" ht="12.75">
      <c r="A57" t="s">
        <v>43</v>
      </c>
      <c r="B57" t="s">
        <v>7</v>
      </c>
      <c r="C57" s="8">
        <f>C3-Calib!D$19</f>
        <v>14.439488956371855</v>
      </c>
      <c r="D57" s="8">
        <f>D3-Calib!E$19</f>
        <v>12.792459143166155</v>
      </c>
      <c r="E57" s="8">
        <f>E3-Calib!F$19</f>
        <v>12.391563956584879</v>
      </c>
      <c r="F57" s="8">
        <f>F3-Calib!G$19</f>
        <v>12.719945421602809</v>
      </c>
      <c r="G57" s="8">
        <f>G3-Calib!H$19</f>
        <v>13.731870273030388</v>
      </c>
      <c r="H57" s="8">
        <f>H3-Calib!I$19</f>
        <v>10.641640710124232</v>
      </c>
      <c r="I57" s="8">
        <f>I3-Calib!J$19</f>
        <v>8.926515479904708</v>
      </c>
      <c r="J57" s="8">
        <f>J3-Calib!K$19</f>
        <v>9.711732640898262</v>
      </c>
      <c r="K57" s="8">
        <f>K3-Calib!L$19</f>
        <v>9.267197245816291</v>
      </c>
      <c r="L57" s="8">
        <f aca="true" t="shared" si="2" ref="L57:L69">AVERAGE(E57:G57)</f>
        <v>12.947793217072691</v>
      </c>
    </row>
    <row r="58" spans="1:12" ht="12.75">
      <c r="A58" s="2" t="s">
        <v>114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t="s">
        <v>44</v>
      </c>
      <c r="B59" t="s">
        <v>7</v>
      </c>
      <c r="C59" s="8">
        <f>C4-Calib!D$19</f>
        <v>10.119488956371855</v>
      </c>
      <c r="D59" s="8">
        <f>D4-Calib!E$19</f>
        <v>7.552459143166157</v>
      </c>
      <c r="E59" s="8">
        <f>E4-Calib!F$19</f>
        <v>8.171563956584876</v>
      </c>
      <c r="F59" s="8">
        <f>F4-Calib!G$19</f>
        <v>8.869945421602807</v>
      </c>
      <c r="G59" s="8">
        <f>G4-Calib!H$19</f>
        <v>9.781870273030385</v>
      </c>
      <c r="H59" s="8">
        <f>H4-Calib!I$19</f>
        <v>9.701640710124227</v>
      </c>
      <c r="I59" s="8">
        <f>I4-Calib!J$19</f>
        <v>3.91651547990471</v>
      </c>
      <c r="J59" s="8">
        <f>J4-Calib!K$19</f>
        <v>5.241732640898263</v>
      </c>
      <c r="K59" s="8">
        <f>K4-Calib!L$19</f>
        <v>3.8871972458162887</v>
      </c>
      <c r="L59" s="8">
        <f t="shared" si="2"/>
        <v>8.941126550406024</v>
      </c>
    </row>
    <row r="60" spans="1:12" ht="12.75">
      <c r="A60" t="s">
        <v>45</v>
      </c>
      <c r="B60" t="s">
        <v>7</v>
      </c>
      <c r="C60" s="8">
        <f>C5-Calib!D$19</f>
        <v>10.349488956371856</v>
      </c>
      <c r="D60" s="8">
        <f>D5-Calib!E$19</f>
        <v>6.122459143166157</v>
      </c>
      <c r="E60" s="8">
        <f>E5-Calib!F$19</f>
        <v>6.3915639565848785</v>
      </c>
      <c r="F60" s="8">
        <f>F5-Calib!G$19</f>
        <v>8.26994542160281</v>
      </c>
      <c r="G60" s="8">
        <f>G5-Calib!H$19</f>
        <v>8.051870273030389</v>
      </c>
      <c r="H60" s="8">
        <f>H5-Calib!I$19</f>
        <v>7.571640710124232</v>
      </c>
      <c r="I60" s="8">
        <f>I5-Calib!J$19</f>
        <v>3.7365154799047104</v>
      </c>
      <c r="J60" s="8">
        <f>J5-Calib!K$19</f>
        <v>4.361732640898261</v>
      </c>
      <c r="K60" s="8">
        <f>K5-Calib!L$19</f>
        <v>3.5471972458162853</v>
      </c>
      <c r="L60" s="8">
        <f t="shared" si="2"/>
        <v>7.571126550406025</v>
      </c>
    </row>
    <row r="61" spans="1:12" ht="12.75">
      <c r="A61" t="s">
        <v>46</v>
      </c>
      <c r="B61" t="s">
        <v>7</v>
      </c>
      <c r="C61" s="8">
        <f>C6-Calib!D$19</f>
        <v>8.269488956371855</v>
      </c>
      <c r="D61" s="8">
        <f>D6-Calib!E$19</f>
        <v>6.132459143166155</v>
      </c>
      <c r="E61" s="8">
        <f>E6-Calib!F$19</f>
        <v>6.161563956584878</v>
      </c>
      <c r="F61" s="8">
        <f>F6-Calib!G$19</f>
        <v>7.249945421602806</v>
      </c>
      <c r="G61" s="8">
        <f>G6-Calib!H$19</f>
        <v>7.15187027303039</v>
      </c>
      <c r="H61" s="8">
        <f>H6-Calib!I$19</f>
        <v>6.861640710124231</v>
      </c>
      <c r="I61" s="8">
        <f>I6-Calib!J$19</f>
        <v>0.9265154799047082</v>
      </c>
      <c r="J61" s="8">
        <f>J6-Calib!K$19</f>
        <v>2.431732640898261</v>
      </c>
      <c r="K61" s="8">
        <f>K6-Calib!L$19</f>
        <v>1.0471972458162853</v>
      </c>
      <c r="L61" s="8">
        <f t="shared" si="2"/>
        <v>6.854459883739358</v>
      </c>
    </row>
    <row r="62" spans="1:12" ht="12.75">
      <c r="A62" t="s">
        <v>47</v>
      </c>
      <c r="B62" t="s">
        <v>7</v>
      </c>
      <c r="C62" s="8">
        <f>C7-Calib!D$19</f>
        <v>8.689488956371855</v>
      </c>
      <c r="D62" s="8">
        <f>D7-Calib!E$19</f>
        <v>4.892459143166157</v>
      </c>
      <c r="E62" s="8">
        <f>E7-Calib!F$19</f>
        <v>4.381563956584877</v>
      </c>
      <c r="F62" s="8">
        <f>F7-Calib!G$19</f>
        <v>5.899945421602808</v>
      </c>
      <c r="G62" s="8">
        <f>G7-Calib!H$19</f>
        <v>6.101870273030389</v>
      </c>
      <c r="H62" s="8">
        <f>H7-Calib!I$19</f>
        <v>3.851640710124233</v>
      </c>
      <c r="I62" s="8">
        <f>I7-Calib!J$19</f>
        <v>-1.3434845200952914</v>
      </c>
      <c r="J62" s="8">
        <f>J7-Calib!K$19</f>
        <v>0.011732640898259206</v>
      </c>
      <c r="K62" s="8">
        <f>K7-Calib!L$19</f>
        <v>-1.4628027541837128</v>
      </c>
      <c r="L62" s="8">
        <f t="shared" si="2"/>
        <v>5.461126550406025</v>
      </c>
    </row>
    <row r="63" spans="1:12" ht="12.75">
      <c r="A63" t="s">
        <v>48</v>
      </c>
      <c r="B63" t="s">
        <v>7</v>
      </c>
      <c r="C63" s="8">
        <f>C8-Calib!D$19</f>
        <v>8.209488956371855</v>
      </c>
      <c r="D63" s="8">
        <f>D8-Calib!E$19</f>
        <v>3.4924591431661565</v>
      </c>
      <c r="E63" s="8">
        <f>E8-Calib!F$19</f>
        <v>4.281563956584879</v>
      </c>
      <c r="F63" s="8">
        <f>F8-Calib!G$19</f>
        <v>4.329945421602808</v>
      </c>
      <c r="G63" s="8">
        <f>G8-Calib!H$19</f>
        <v>4.681870273030388</v>
      </c>
      <c r="H63" s="8">
        <f>H8-Calib!I$19</f>
        <v>1.3416407101242314</v>
      </c>
      <c r="I63" s="8">
        <f>I8-Calib!J$19</f>
        <v>-3.83348452009529</v>
      </c>
      <c r="J63" s="8">
        <f>J8-Calib!K$19</f>
        <v>-2.538267359101738</v>
      </c>
      <c r="K63" s="8">
        <f>K8-Calib!L$19</f>
        <v>-4.362802754183711</v>
      </c>
      <c r="L63" s="8">
        <f t="shared" si="2"/>
        <v>4.431126550406025</v>
      </c>
    </row>
    <row r="64" spans="1:12" ht="12.75">
      <c r="A64" t="s">
        <v>49</v>
      </c>
      <c r="B64" t="s">
        <v>7</v>
      </c>
      <c r="C64" s="8">
        <f>C9-Calib!D$19</f>
        <v>7.869488956371855</v>
      </c>
      <c r="D64" s="8">
        <f>D9-Calib!E$19</f>
        <v>2.382459143166157</v>
      </c>
      <c r="E64" s="8">
        <f>E9-Calib!F$19</f>
        <v>3.381563956584877</v>
      </c>
      <c r="F64" s="8">
        <f>F9-Calib!G$19</f>
        <v>3.7799454216028074</v>
      </c>
      <c r="G64" s="8">
        <f>G9-Calib!H$19</f>
        <v>3.7118702730303887</v>
      </c>
      <c r="H64" s="8">
        <f>H9-Calib!I$19</f>
        <v>0.7016407101242308</v>
      </c>
      <c r="I64" s="8">
        <f>I9-Calib!J$19</f>
        <v>-5.533484520095293</v>
      </c>
      <c r="J64" s="8">
        <f>J9-Calib!K$19</f>
        <v>-3.77826735910174</v>
      </c>
      <c r="K64" s="8">
        <f>K9-Calib!L$19</f>
        <v>-5.922802754183714</v>
      </c>
      <c r="L64" s="8">
        <f t="shared" si="2"/>
        <v>3.6244598837393576</v>
      </c>
    </row>
    <row r="65" spans="1:12" ht="12.75">
      <c r="A65" t="s">
        <v>50</v>
      </c>
      <c r="B65" t="s">
        <v>7</v>
      </c>
      <c r="C65" s="8">
        <f>C10-Calib!D$19</f>
        <v>6.129488956371855</v>
      </c>
      <c r="D65" s="8">
        <f>D10-Calib!E$19</f>
        <v>3.4524591431661555</v>
      </c>
      <c r="E65" s="8">
        <f>E10-Calib!F$19</f>
        <v>2.631563956584877</v>
      </c>
      <c r="F65" s="8">
        <f>F10-Calib!G$19</f>
        <v>3.4899454216028083</v>
      </c>
      <c r="G65" s="8">
        <f>G10-Calib!H$19</f>
        <v>3.1718702730303896</v>
      </c>
      <c r="H65" s="8">
        <f>H10-Calib!I$19</f>
        <v>0.4616407101242288</v>
      </c>
      <c r="I65" s="8">
        <f>I10-Calib!J$19</f>
        <v>-6.97348452009529</v>
      </c>
      <c r="J65" s="8">
        <f>J10-Calib!K$19</f>
        <v>-4.558267359101741</v>
      </c>
      <c r="K65" s="8">
        <f>K10-Calib!L$19</f>
        <v>-7.022802754183715</v>
      </c>
      <c r="L65" s="8">
        <f t="shared" si="2"/>
        <v>3.0977932170726916</v>
      </c>
    </row>
    <row r="66" spans="1:12" ht="12.75">
      <c r="A66" t="s">
        <v>51</v>
      </c>
      <c r="B66" t="s">
        <v>7</v>
      </c>
      <c r="C66" s="8">
        <f>C11-Calib!D$19</f>
        <v>7.399488956371854</v>
      </c>
      <c r="D66" s="8">
        <f>D11-Calib!E$19</f>
        <v>2.972459143166157</v>
      </c>
      <c r="E66" s="8">
        <f>E11-Calib!F$19</f>
        <v>1.661563956584878</v>
      </c>
      <c r="F66" s="8">
        <f>F11-Calib!G$19</f>
        <v>2.669945421602808</v>
      </c>
      <c r="G66" s="8">
        <f>G11-Calib!H$19</f>
        <v>2.001870273030388</v>
      </c>
      <c r="H66" s="8">
        <f>H11-Calib!I$19</f>
        <v>-0.2983592898757692</v>
      </c>
      <c r="I66" s="8">
        <f>I11-Calib!J$19</f>
        <v>-8.253484520095292</v>
      </c>
      <c r="J66" s="8">
        <f>J11-Calib!K$19</f>
        <v>-5.488267359101741</v>
      </c>
      <c r="K66" s="8">
        <f>K11-Calib!L$19</f>
        <v>-7.962802754183713</v>
      </c>
      <c r="L66" s="8">
        <f t="shared" si="2"/>
        <v>2.111126550406025</v>
      </c>
    </row>
    <row r="67" spans="1:12" ht="12.75">
      <c r="A67" t="s">
        <v>52</v>
      </c>
      <c r="B67" t="s">
        <v>7</v>
      </c>
      <c r="C67" s="8">
        <f>C12-Calib!D$19</f>
        <v>8.149488956371854</v>
      </c>
      <c r="D67" s="8">
        <f>D12-Calib!E$19</f>
        <v>2.7824591431661556</v>
      </c>
      <c r="E67" s="8">
        <f>E12-Calib!F$19</f>
        <v>2.3015639565848787</v>
      </c>
      <c r="F67" s="8">
        <f>F12-Calib!G$19</f>
        <v>2.3999454216028084</v>
      </c>
      <c r="G67" s="8">
        <f>G12-Calib!H$19</f>
        <v>2.40187027303039</v>
      </c>
      <c r="H67" s="8">
        <f>H12-Calib!I$19</f>
        <v>-0.9283592898757682</v>
      </c>
      <c r="I67" s="8">
        <f>I12-Calib!J$19</f>
        <v>-8.95348452009529</v>
      </c>
      <c r="J67" s="8">
        <f>J12-Calib!K$19</f>
        <v>-5.898267359101737</v>
      </c>
      <c r="K67" s="8">
        <f>K12-Calib!L$19</f>
        <v>-8.47280275418371</v>
      </c>
      <c r="L67" s="8">
        <f t="shared" si="2"/>
        <v>2.3677932170726925</v>
      </c>
    </row>
    <row r="68" spans="1:12" ht="12.75">
      <c r="A68" t="s">
        <v>53</v>
      </c>
      <c r="B68" t="s">
        <v>7</v>
      </c>
      <c r="C68" s="8">
        <f>C13-Calib!D$19</f>
        <v>6.839488956371856</v>
      </c>
      <c r="D68" s="8">
        <f>D13-Calib!E$19</f>
        <v>2.222459143166157</v>
      </c>
      <c r="E68" s="8">
        <f>E13-Calib!F$19</f>
        <v>2.211563956584877</v>
      </c>
      <c r="F68" s="8">
        <f>F13-Calib!G$19</f>
        <v>2.7199454216028087</v>
      </c>
      <c r="G68" s="8">
        <f>G13-Calib!H$19</f>
        <v>1.7318702730303883</v>
      </c>
      <c r="H68" s="8">
        <f>H13-Calib!I$19</f>
        <v>-1.9383592898757698</v>
      </c>
      <c r="I68" s="8">
        <f>I13-Calib!J$19</f>
        <v>-9.49348452009529</v>
      </c>
      <c r="J68" s="8">
        <f>J13-Calib!K$19</f>
        <v>-6.818267359101739</v>
      </c>
      <c r="K68" s="8">
        <f>K13-Calib!L$19</f>
        <v>-9.532802754183713</v>
      </c>
      <c r="L68" s="8">
        <f t="shared" si="2"/>
        <v>2.2211265504060247</v>
      </c>
    </row>
    <row r="69" spans="1:12" ht="12.75">
      <c r="A69" t="s">
        <v>54</v>
      </c>
      <c r="B69" t="s">
        <v>7</v>
      </c>
      <c r="C69" s="8">
        <f>C14-Calib!D$19</f>
        <v>6.089488956371856</v>
      </c>
      <c r="D69" s="8">
        <f>D14-Calib!E$19</f>
        <v>2.8324591431661563</v>
      </c>
      <c r="E69" s="8">
        <f>E14-Calib!F$19</f>
        <v>1.631563956584877</v>
      </c>
      <c r="F69" s="8">
        <f>F14-Calib!G$19</f>
        <v>2.5699454216028066</v>
      </c>
      <c r="G69" s="8">
        <f>G14-Calib!H$19</f>
        <v>0.6018702730303893</v>
      </c>
      <c r="H69" s="8">
        <f>H14-Calib!I$19</f>
        <v>-3.038359289875771</v>
      </c>
      <c r="I69" s="8">
        <f>I14-Calib!J$19</f>
        <v>-10.573484520095292</v>
      </c>
      <c r="J69" s="8">
        <f>J14-Calib!K$19</f>
        <v>-7.878267359101738</v>
      </c>
      <c r="K69" s="8">
        <f>K14-Calib!L$19</f>
        <v>-10.522802754183711</v>
      </c>
      <c r="L69" s="8">
        <f t="shared" si="2"/>
        <v>1.6011265504060244</v>
      </c>
    </row>
    <row r="70" spans="2:12" ht="12.75">
      <c r="B70" s="2" t="s">
        <v>40</v>
      </c>
      <c r="C70" s="14">
        <f>AVERAGE(C59:C69)</f>
        <v>8.010398047280946</v>
      </c>
      <c r="D70" s="14">
        <f aca="true" t="shared" si="3" ref="D70:L70">AVERAGE(D59:D69)</f>
        <v>4.0760955068025195</v>
      </c>
      <c r="E70" s="14">
        <f t="shared" si="3"/>
        <v>3.927927592948514</v>
      </c>
      <c r="F70" s="14">
        <f t="shared" si="3"/>
        <v>4.749945421602808</v>
      </c>
      <c r="G70" s="14">
        <f t="shared" si="3"/>
        <v>4.490052091212207</v>
      </c>
      <c r="H70" s="14">
        <f t="shared" si="3"/>
        <v>2.2080043464878667</v>
      </c>
      <c r="I70" s="14">
        <f t="shared" si="3"/>
        <v>-4.2162117928225635</v>
      </c>
      <c r="J70" s="14">
        <f t="shared" si="3"/>
        <v>-2.2646309954653754</v>
      </c>
      <c r="K70" s="14">
        <f t="shared" si="3"/>
        <v>-4.252802754183713</v>
      </c>
      <c r="L70" s="14">
        <f t="shared" si="3"/>
        <v>4.389308368587844</v>
      </c>
    </row>
    <row r="71" spans="2:12" s="2" customFormat="1" ht="12.75">
      <c r="B71" s="2" t="s">
        <v>69</v>
      </c>
      <c r="C71" s="14">
        <f>STDEV(C59:C69)</f>
        <v>1.3963771306166226</v>
      </c>
      <c r="D71" s="14">
        <f aca="true" t="shared" si="4" ref="D71:L71">STDEV(D59:D69)</f>
        <v>1.806650340975104</v>
      </c>
      <c r="E71" s="14">
        <f t="shared" si="4"/>
        <v>2.1766408648524127</v>
      </c>
      <c r="F71" s="14">
        <f t="shared" si="4"/>
        <v>2.415872513192696</v>
      </c>
      <c r="G71" s="14">
        <f t="shared" si="4"/>
        <v>2.9330899003672477</v>
      </c>
      <c r="H71" s="14">
        <f t="shared" si="4"/>
        <v>4.197449875167714</v>
      </c>
      <c r="I71" s="14">
        <f t="shared" si="4"/>
        <v>5.296955901098462</v>
      </c>
      <c r="J71" s="14">
        <f t="shared" si="4"/>
        <v>4.59306275316868</v>
      </c>
      <c r="K71" s="14">
        <f t="shared" si="4"/>
        <v>5.217388235506344</v>
      </c>
      <c r="L71" s="14">
        <f t="shared" si="4"/>
        <v>2.491488338606893</v>
      </c>
    </row>
    <row r="72" s="2" customFormat="1" ht="12.75"/>
    <row r="73" spans="3:12" s="2" customFormat="1" ht="12.75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s="17" customFormat="1" ht="12.75">
      <c r="A74" s="17" t="s">
        <v>108</v>
      </c>
      <c r="B74" s="17" t="s">
        <v>7</v>
      </c>
      <c r="C74" s="19">
        <f>C22-Correction!B$5+20</f>
        <v>-2.210599913279623</v>
      </c>
      <c r="D74" s="19">
        <f>D22-Correction!C$5+20</f>
        <v>-0.5305999132796266</v>
      </c>
      <c r="E74" s="19">
        <f>E22-Correction!D$5+20</f>
        <v>4.089400086720376</v>
      </c>
      <c r="F74" s="19">
        <f>F22-Correction!E$5+20</f>
        <v>6.999400086720373</v>
      </c>
      <c r="G74" s="19">
        <f>G22-Correction!F$5+20</f>
        <v>10.209400086720375</v>
      </c>
      <c r="H74" s="19">
        <f>H22-Correction!G$5+20</f>
        <v>7.739400086720375</v>
      </c>
      <c r="I74" s="19">
        <f>I22-Correction!H$5+20</f>
        <v>1.4594000867203754</v>
      </c>
      <c r="J74" s="19">
        <f>J22-Correction!I$5+20</f>
        <v>10.139400086720375</v>
      </c>
      <c r="K74" s="19">
        <f>K22-Correction!J$5+20</f>
        <v>11.289400086720377</v>
      </c>
      <c r="L74" s="19">
        <f>AVERAGE(E74:G74)</f>
        <v>7.099400086720375</v>
      </c>
    </row>
    <row r="75" spans="1:12" ht="12.75">
      <c r="A75" s="2" t="s">
        <v>112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t="s">
        <v>101</v>
      </c>
      <c r="B76" t="s">
        <v>7</v>
      </c>
      <c r="C76" s="8">
        <f>C15-Correction!B$5+20</f>
        <v>-4.460599913279623</v>
      </c>
      <c r="D76" s="8">
        <f>D15-Correction!C$5+20</f>
        <v>-1.3405999132796254</v>
      </c>
      <c r="E76" s="8">
        <f>E15-Correction!D$5+20</f>
        <v>3.3894000867203715</v>
      </c>
      <c r="F76" s="8">
        <f>F15-Correction!E$5+20</f>
        <v>6.229400086720373</v>
      </c>
      <c r="G76" s="8">
        <f>G15-Correction!F$5+20</f>
        <v>9.039400086720374</v>
      </c>
      <c r="H76" s="8">
        <f>H15-Correction!G$5+20</f>
        <v>6.729400086720375</v>
      </c>
      <c r="I76" s="8">
        <f>I15-Correction!H$5+20</f>
        <v>0.32940008672037635</v>
      </c>
      <c r="J76" s="8">
        <f>J15-Correction!I$5+20</f>
        <v>3.519400086720374</v>
      </c>
      <c r="K76" s="8">
        <f>K15-Correction!J$5+20</f>
        <v>2.959400086720379</v>
      </c>
      <c r="L76" s="8">
        <f>AVERAGE(E76:G76)</f>
        <v>6.2194000867203725</v>
      </c>
    </row>
    <row r="77" spans="1:12" ht="12.75">
      <c r="A77" t="s">
        <v>102</v>
      </c>
      <c r="B77" t="s">
        <v>7</v>
      </c>
      <c r="C77" s="8">
        <f>C16-Correction!B$5+20</f>
        <v>-3.450599913279625</v>
      </c>
      <c r="D77" s="8">
        <f>D16-Correction!C$5+20</f>
        <v>-0.8205999132796258</v>
      </c>
      <c r="E77" s="8">
        <f>E16-Correction!D$5+20</f>
        <v>3.3494000867203724</v>
      </c>
      <c r="F77" s="8">
        <f>F16-Correction!E$5+20</f>
        <v>6.019400086720374</v>
      </c>
      <c r="G77" s="8">
        <f>G16-Correction!F$5+20</f>
        <v>8.989400086720375</v>
      </c>
      <c r="H77" s="8">
        <f>H16-Correction!G$5+20</f>
        <v>6.739400086720375</v>
      </c>
      <c r="I77" s="8">
        <f>I16-Correction!H$5+20</f>
        <v>-0.12059991327962294</v>
      </c>
      <c r="J77" s="8">
        <f>J16-Correction!I$5+20</f>
        <v>2.269400086720374</v>
      </c>
      <c r="K77" s="8">
        <f>K16-Correction!J$5+20</f>
        <v>0.9294000867203778</v>
      </c>
      <c r="L77" s="8">
        <f>AVERAGE(E77:G77)</f>
        <v>6.119400086720373</v>
      </c>
    </row>
    <row r="78" spans="2:12" s="2" customFormat="1" ht="12.75">
      <c r="B78" s="2" t="s">
        <v>40</v>
      </c>
      <c r="C78" s="14">
        <f>AVERAGE(C76:C77)</f>
        <v>-3.955599913279624</v>
      </c>
      <c r="D78" s="14">
        <f aca="true" t="shared" si="5" ref="D78:L78">AVERAGE(D76:D77)</f>
        <v>-1.0805999132796256</v>
      </c>
      <c r="E78" s="14">
        <f t="shared" si="5"/>
        <v>3.369400086720372</v>
      </c>
      <c r="F78" s="14">
        <f t="shared" si="5"/>
        <v>6.124400086720374</v>
      </c>
      <c r="G78" s="14">
        <f t="shared" si="5"/>
        <v>9.014400086720375</v>
      </c>
      <c r="H78" s="14">
        <f t="shared" si="5"/>
        <v>6.734400086720375</v>
      </c>
      <c r="I78" s="14">
        <f t="shared" si="5"/>
        <v>0.1044000867203767</v>
      </c>
      <c r="J78" s="14">
        <f t="shared" si="5"/>
        <v>2.894400086720374</v>
      </c>
      <c r="K78" s="14">
        <f t="shared" si="5"/>
        <v>1.9444000867203783</v>
      </c>
      <c r="L78" s="14">
        <f t="shared" si="5"/>
        <v>6.169400086720373</v>
      </c>
    </row>
    <row r="79" spans="3:12" ht="12.75"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2" t="s">
        <v>113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t="s">
        <v>103</v>
      </c>
      <c r="B81" t="s">
        <v>7</v>
      </c>
      <c r="C81" s="8">
        <f>C17-Correction!B$5+20</f>
        <v>-1.730599913279626</v>
      </c>
      <c r="D81" s="8">
        <f>D17-Correction!C$5+20</f>
        <v>-0.19059991327962322</v>
      </c>
      <c r="E81" s="8">
        <f>E17-Correction!D$5+20</f>
        <v>4.899400086720375</v>
      </c>
      <c r="F81" s="8">
        <f>F17-Correction!E$5+20</f>
        <v>7.239400086720373</v>
      </c>
      <c r="G81" s="8">
        <f>G17-Correction!F$5+20</f>
        <v>10.419400086720374</v>
      </c>
      <c r="H81" s="8">
        <f>H17-Correction!G$5+20</f>
        <v>8.669400086720374</v>
      </c>
      <c r="I81" s="8">
        <f>I17-Correction!H$5+20</f>
        <v>0.4194000867203762</v>
      </c>
      <c r="J81" s="8">
        <f>J17-Correction!I$5+20</f>
        <v>2.759400086720376</v>
      </c>
      <c r="K81" s="8">
        <f>K17-Correction!J$5+20</f>
        <v>0.5394000867203772</v>
      </c>
      <c r="L81" s="8">
        <f>AVERAGE(E81:G81)</f>
        <v>7.519400086720374</v>
      </c>
    </row>
    <row r="82" spans="1:12" ht="12.75">
      <c r="A82" t="s">
        <v>104</v>
      </c>
      <c r="B82" t="s">
        <v>7</v>
      </c>
      <c r="C82" s="8">
        <f>C18-Correction!B$5+20</f>
        <v>-2.8505999132796234</v>
      </c>
      <c r="D82" s="8">
        <f>D18-Correction!C$5+20</f>
        <v>-0.17059991327962365</v>
      </c>
      <c r="E82" s="8">
        <f>E18-Correction!D$5+20</f>
        <v>4.779400086720376</v>
      </c>
      <c r="F82" s="8">
        <f>F18-Correction!E$5+20</f>
        <v>7.239400086720373</v>
      </c>
      <c r="G82" s="8">
        <f>G18-Correction!F$5+20</f>
        <v>10.439400086720374</v>
      </c>
      <c r="H82" s="8">
        <f>H18-Correction!G$5+20</f>
        <v>8.659400086720375</v>
      </c>
      <c r="I82" s="8">
        <f>I18-Correction!H$5+20</f>
        <v>0.8194000867203783</v>
      </c>
      <c r="J82" s="8">
        <f>J18-Correction!I$5+20</f>
        <v>2.7794000867203756</v>
      </c>
      <c r="K82" s="8">
        <f>K18-Correction!J$5+20</f>
        <v>0.4894000867203765</v>
      </c>
      <c r="L82" s="8">
        <f>AVERAGE(E82:G82)</f>
        <v>7.48606675338704</v>
      </c>
    </row>
    <row r="83" spans="1:12" ht="12.75">
      <c r="A83" t="s">
        <v>105</v>
      </c>
      <c r="B83" t="s">
        <v>7</v>
      </c>
      <c r="C83" s="8">
        <f>C19-Correction!B$5+20</f>
        <v>-3.1705999132796236</v>
      </c>
      <c r="D83" s="8">
        <f>D19-Correction!C$5+20</f>
        <v>0.049400086720375214</v>
      </c>
      <c r="E83" s="8">
        <f>E19-Correction!D$5+20</f>
        <v>4.179400086720376</v>
      </c>
      <c r="F83" s="8">
        <f>F19-Correction!E$5+20</f>
        <v>7.559400086720373</v>
      </c>
      <c r="G83" s="8">
        <f>G19-Correction!F$5+20</f>
        <v>10.279400086720374</v>
      </c>
      <c r="H83" s="8">
        <f>H19-Correction!G$5+20</f>
        <v>7.919400086720374</v>
      </c>
      <c r="I83" s="8">
        <f>I19-Correction!H$5+20</f>
        <v>0.4194000867203762</v>
      </c>
      <c r="J83" s="8">
        <f>J19-Correction!I$5+20</f>
        <v>2.4694000867203734</v>
      </c>
      <c r="K83" s="8">
        <f>K19-Correction!J$5+20</f>
        <v>0.3694000867203755</v>
      </c>
      <c r="L83" s="8">
        <f>AVERAGE(E83:G83)</f>
        <v>7.339400086720374</v>
      </c>
    </row>
    <row r="84" spans="1:12" ht="12.75">
      <c r="A84" t="s">
        <v>106</v>
      </c>
      <c r="B84" t="s">
        <v>7</v>
      </c>
      <c r="C84" s="8">
        <f>C20-Correction!B$5+20</f>
        <v>-2.870599913279623</v>
      </c>
      <c r="D84" s="8">
        <f>D20-Correction!C$5+20</f>
        <v>1.1594000867203746</v>
      </c>
      <c r="E84" s="8">
        <f>E20-Correction!D$5+20</f>
        <v>4.179400086720376</v>
      </c>
      <c r="F84" s="8">
        <f>F20-Correction!E$5+20</f>
        <v>7.409400086720373</v>
      </c>
      <c r="G84" s="8">
        <f>G20-Correction!F$5+20</f>
        <v>10.359400086720374</v>
      </c>
      <c r="H84" s="8">
        <f>H20-Correction!G$5+20</f>
        <v>7.739400086720375</v>
      </c>
      <c r="I84" s="8">
        <f>I20-Correction!H$5+20</f>
        <v>0.6494000867203766</v>
      </c>
      <c r="J84" s="8">
        <f>J20-Correction!I$5+20</f>
        <v>3.229400086720375</v>
      </c>
      <c r="K84" s="8">
        <f>K20-Correction!J$5+20</f>
        <v>1.8694000867203755</v>
      </c>
      <c r="L84" s="8">
        <f>AVERAGE(E84:G84)</f>
        <v>7.316066753387041</v>
      </c>
    </row>
    <row r="85" spans="1:12" ht="12.75">
      <c r="A85" t="s">
        <v>107</v>
      </c>
      <c r="B85" t="s">
        <v>7</v>
      </c>
      <c r="C85" s="8">
        <f>C21-Correction!B$5+20</f>
        <v>-2.980599913279626</v>
      </c>
      <c r="D85" s="8">
        <f>D21-Correction!C$5+20</f>
        <v>-1.5105999132796235</v>
      </c>
      <c r="E85" s="8">
        <f>E21-Correction!D$5+20</f>
        <v>5.189400086720376</v>
      </c>
      <c r="F85" s="8">
        <f>F21-Correction!E$5+20</f>
        <v>7.119400086720374</v>
      </c>
      <c r="G85" s="8">
        <f>G21-Correction!F$5+20</f>
        <v>9.929400086720374</v>
      </c>
      <c r="H85" s="8">
        <f>H21-Correction!G$5+20</f>
        <v>7.4994000867203745</v>
      </c>
      <c r="I85" s="8">
        <f>I21-Correction!H$5+20</f>
        <v>0.7294000867203785</v>
      </c>
      <c r="J85" s="8">
        <f>J21-Correction!I$5+20</f>
        <v>4.519400086720374</v>
      </c>
      <c r="K85" s="8">
        <f>K21-Correction!J$5+20</f>
        <v>4.129400086720377</v>
      </c>
      <c r="L85" s="8">
        <f>AVERAGE(E85:G85)</f>
        <v>7.412733420053708</v>
      </c>
    </row>
    <row r="86" spans="2:12" s="2" customFormat="1" ht="12.75">
      <c r="B86" s="2" t="s">
        <v>40</v>
      </c>
      <c r="C86" s="14">
        <f>AVERAGE(C81:C85)</f>
        <v>-2.7205999132796244</v>
      </c>
      <c r="D86" s="14">
        <f aca="true" t="shared" si="6" ref="D86:L86">AVERAGE(D81:D85)</f>
        <v>-0.13259991327962412</v>
      </c>
      <c r="E86" s="14">
        <f t="shared" si="6"/>
        <v>4.645400086720376</v>
      </c>
      <c r="F86" s="14">
        <f t="shared" si="6"/>
        <v>7.313400086720374</v>
      </c>
      <c r="G86" s="14">
        <f t="shared" si="6"/>
        <v>10.285400086720376</v>
      </c>
      <c r="H86" s="14">
        <f t="shared" si="6"/>
        <v>8.097400086720373</v>
      </c>
      <c r="I86" s="14">
        <f t="shared" si="6"/>
        <v>0.6074000867203772</v>
      </c>
      <c r="J86" s="14">
        <f t="shared" si="6"/>
        <v>3.1514000867203746</v>
      </c>
      <c r="K86" s="14">
        <f t="shared" si="6"/>
        <v>1.4794000867203763</v>
      </c>
      <c r="L86" s="14">
        <f t="shared" si="6"/>
        <v>7.414733420053707</v>
      </c>
    </row>
    <row r="87" spans="2:12" s="2" customFormat="1" ht="12.75">
      <c r="B87" s="2" t="s">
        <v>69</v>
      </c>
      <c r="C87" s="14">
        <f>STDEV(C81:C85)</f>
        <v>0.5678027826631357</v>
      </c>
      <c r="D87" s="14">
        <f aca="true" t="shared" si="7" ref="D87:L87">STDEV(D81:D85)</f>
        <v>0.9494840704298302</v>
      </c>
      <c r="E87" s="14">
        <f t="shared" si="7"/>
        <v>0.4507549223247553</v>
      </c>
      <c r="F87" s="14">
        <f t="shared" si="7"/>
        <v>0.17198837169989578</v>
      </c>
      <c r="G87" s="14">
        <f t="shared" si="7"/>
        <v>0.20851858430362555</v>
      </c>
      <c r="H87" s="14">
        <f t="shared" si="7"/>
        <v>0.5386278863928511</v>
      </c>
      <c r="I87" s="14">
        <f t="shared" si="7"/>
        <v>0.1818515878401956</v>
      </c>
      <c r="J87" s="14">
        <f t="shared" si="7"/>
        <v>0.8115848692527484</v>
      </c>
      <c r="K87" s="14">
        <f t="shared" si="7"/>
        <v>1.602373239916344</v>
      </c>
      <c r="L87" s="14">
        <f t="shared" si="7"/>
        <v>0.08868170298565797</v>
      </c>
    </row>
    <row r="88" spans="3:12" ht="12.75"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3:12" ht="12.75"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t="s">
        <v>108</v>
      </c>
      <c r="B90" t="s">
        <v>7</v>
      </c>
      <c r="C90" s="8">
        <f>C22-Correction!B$5+20</f>
        <v>-2.210599913279623</v>
      </c>
      <c r="D90" s="8">
        <f>D22-Correction!C$5+20</f>
        <v>-0.5305999132796266</v>
      </c>
      <c r="E90" s="8">
        <f>E22-Correction!D$5+20</f>
        <v>4.089400086720376</v>
      </c>
      <c r="F90" s="8">
        <f>F22-Correction!E$5+20</f>
        <v>6.999400086720373</v>
      </c>
      <c r="G90" s="8">
        <f>G22-Correction!F$5+20</f>
        <v>10.209400086720375</v>
      </c>
      <c r="H90" s="8">
        <f>H22-Correction!G$5+20</f>
        <v>7.739400086720375</v>
      </c>
      <c r="I90" s="8">
        <f>I22-Correction!H$5+20</f>
        <v>1.4594000867203754</v>
      </c>
      <c r="J90" s="8">
        <f>J22-Correction!I$5+20</f>
        <v>10.139400086720375</v>
      </c>
      <c r="K90" s="8">
        <f>K22-Correction!J$5+20</f>
        <v>11.289400086720377</v>
      </c>
      <c r="L90" s="8">
        <f>AVERAGE(E90:G90)</f>
        <v>7.099400086720375</v>
      </c>
    </row>
    <row r="91" spans="1:12" ht="12.75">
      <c r="A91" t="s">
        <v>109</v>
      </c>
      <c r="B91" t="s">
        <v>7</v>
      </c>
      <c r="C91" s="8">
        <f>C23-Correction!B$5+20</f>
        <v>-4.540599913279621</v>
      </c>
      <c r="D91" s="8">
        <f>D23-Correction!C$5+20</f>
        <v>-1.5905999132796254</v>
      </c>
      <c r="E91" s="8">
        <f>E23-Correction!D$5+20</f>
        <v>3.039400086720377</v>
      </c>
      <c r="F91" s="8">
        <f>F23-Correction!E$5+20</f>
        <v>6.599400086720372</v>
      </c>
      <c r="G91" s="8">
        <f>G23-Correction!F$5+20</f>
        <v>9.169400086720374</v>
      </c>
      <c r="H91" s="8">
        <f>H23-Correction!G$5+20</f>
        <v>7.339400086720374</v>
      </c>
      <c r="I91" s="8">
        <f>I23-Correction!H$5+20</f>
        <v>1.099400086720376</v>
      </c>
      <c r="J91" s="8">
        <f>J23-Correction!I$5+20</f>
        <v>8.569400086720375</v>
      </c>
      <c r="K91" s="8">
        <f>K23-Correction!J$5+20</f>
        <v>9.429400086720378</v>
      </c>
      <c r="L91" s="8">
        <f>AVERAGE(E91:G91)</f>
        <v>6.269400086720374</v>
      </c>
    </row>
    <row r="92" spans="1:12" ht="12.75">
      <c r="A92" t="s">
        <v>110</v>
      </c>
      <c r="B92" t="s">
        <v>7</v>
      </c>
      <c r="C92" s="8">
        <f>C24-Correction!B$5+20</f>
        <v>-4.060599913279624</v>
      </c>
      <c r="D92" s="8">
        <f>D24-Correction!C$5+20</f>
        <v>-2.0305999132796266</v>
      </c>
      <c r="E92" s="8">
        <f>E24-Correction!D$5+20</f>
        <v>3.0894000867203744</v>
      </c>
      <c r="F92" s="8">
        <f>F24-Correction!E$5+20</f>
        <v>6.849400086720372</v>
      </c>
      <c r="G92" s="8">
        <f>G24-Correction!F$5+20</f>
        <v>9.999400086720375</v>
      </c>
      <c r="H92" s="8">
        <f>H24-Correction!G$5+20</f>
        <v>7.169400086720374</v>
      </c>
      <c r="I92" s="8">
        <f>I24-Correction!H$5+20</f>
        <v>1.1094000867203775</v>
      </c>
      <c r="J92" s="8">
        <f>J24-Correction!I$5+20</f>
        <v>9.829400086720375</v>
      </c>
      <c r="K92" s="8">
        <f>K24-Correction!J$5+20</f>
        <v>10.769400086720378</v>
      </c>
      <c r="L92" s="8">
        <f>AVERAGE(E92:G92)</f>
        <v>6.64606675338704</v>
      </c>
    </row>
    <row r="95" spans="3:12" s="2" customFormat="1" ht="12.75">
      <c r="C95" s="2">
        <v>125</v>
      </c>
      <c r="D95" s="2">
        <v>250</v>
      </c>
      <c r="E95" s="2">
        <v>500</v>
      </c>
      <c r="F95" s="2">
        <v>1000</v>
      </c>
      <c r="G95" s="2">
        <v>2000</v>
      </c>
      <c r="H95" s="2">
        <v>4000</v>
      </c>
      <c r="I95" s="2">
        <v>8000</v>
      </c>
      <c r="J95" s="2" t="s">
        <v>3</v>
      </c>
      <c r="K95" s="2" t="s">
        <v>4</v>
      </c>
      <c r="L95" s="2" t="s">
        <v>73</v>
      </c>
    </row>
    <row r="96" spans="1:12" ht="12.75">
      <c r="A96" t="s">
        <v>42</v>
      </c>
      <c r="B96" t="s">
        <v>8</v>
      </c>
      <c r="C96" s="8">
        <v>11.66</v>
      </c>
      <c r="D96" s="8">
        <v>11.96</v>
      </c>
      <c r="E96" s="8">
        <v>12.7</v>
      </c>
      <c r="F96" s="8">
        <v>11.83</v>
      </c>
      <c r="G96" s="8">
        <v>15.51</v>
      </c>
      <c r="H96" s="8">
        <v>13.18</v>
      </c>
      <c r="I96" s="8">
        <v>19.81</v>
      </c>
      <c r="J96" s="8">
        <v>18.09</v>
      </c>
      <c r="K96" s="8">
        <v>19.92</v>
      </c>
      <c r="L96" s="8">
        <f>AVERAGE(E96:G96)</f>
        <v>13.346666666666666</v>
      </c>
    </row>
    <row r="97" spans="1:12" ht="12.75">
      <c r="A97" t="s">
        <v>43</v>
      </c>
      <c r="B97" t="s">
        <v>8</v>
      </c>
      <c r="C97" s="8">
        <v>3.55</v>
      </c>
      <c r="D97" s="8">
        <v>7.72</v>
      </c>
      <c r="E97" s="8">
        <v>5.98</v>
      </c>
      <c r="F97" s="8">
        <v>6.09</v>
      </c>
      <c r="G97" s="8">
        <v>8.96</v>
      </c>
      <c r="H97" s="8">
        <v>8.6</v>
      </c>
      <c r="I97" s="8">
        <v>14.02</v>
      </c>
      <c r="J97" s="8">
        <v>12.98</v>
      </c>
      <c r="K97" s="8">
        <v>15.2</v>
      </c>
      <c r="L97" s="8">
        <f aca="true" t="shared" si="8" ref="L97:L130">AVERAGE(E97:G97)</f>
        <v>7.010000000000001</v>
      </c>
    </row>
    <row r="98" spans="3:12" ht="12.75"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2" t="s">
        <v>114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t="s">
        <v>44</v>
      </c>
      <c r="B100" t="s">
        <v>8</v>
      </c>
      <c r="C100" s="8">
        <v>-1.25</v>
      </c>
      <c r="D100" s="8">
        <v>-0.29</v>
      </c>
      <c r="E100" s="8">
        <v>-0.21</v>
      </c>
      <c r="F100" s="8">
        <v>2.77</v>
      </c>
      <c r="G100" s="8">
        <v>5.52</v>
      </c>
      <c r="H100" s="8">
        <v>9.53</v>
      </c>
      <c r="I100" s="8">
        <v>10.48</v>
      </c>
      <c r="J100" s="8">
        <v>9.88</v>
      </c>
      <c r="K100" s="8">
        <v>11.22</v>
      </c>
      <c r="L100" s="8">
        <f t="shared" si="8"/>
        <v>2.6933333333333334</v>
      </c>
    </row>
    <row r="101" spans="1:12" ht="12.75">
      <c r="A101" t="s">
        <v>45</v>
      </c>
      <c r="B101" t="s">
        <v>8</v>
      </c>
      <c r="C101" s="8">
        <v>-5.57</v>
      </c>
      <c r="D101" s="8">
        <v>-0.64</v>
      </c>
      <c r="E101" s="8">
        <v>-1.93</v>
      </c>
      <c r="F101" s="8">
        <v>1.69</v>
      </c>
      <c r="G101" s="8">
        <v>3.48</v>
      </c>
      <c r="H101" s="8">
        <v>6.49</v>
      </c>
      <c r="I101" s="8">
        <v>10.63</v>
      </c>
      <c r="J101" s="8">
        <v>8.76</v>
      </c>
      <c r="K101" s="8">
        <v>10.83</v>
      </c>
      <c r="L101" s="8">
        <f t="shared" si="8"/>
        <v>1.08</v>
      </c>
    </row>
    <row r="102" spans="1:12" ht="12.75">
      <c r="A102" t="s">
        <v>46</v>
      </c>
      <c r="B102" t="s">
        <v>8</v>
      </c>
      <c r="C102" s="8">
        <v>-3.73</v>
      </c>
      <c r="D102" s="8">
        <v>-2.22</v>
      </c>
      <c r="E102" s="8">
        <v>-5.39</v>
      </c>
      <c r="F102" s="8">
        <v>1.77</v>
      </c>
      <c r="G102" s="8">
        <v>3.13</v>
      </c>
      <c r="H102" s="8">
        <v>6.44</v>
      </c>
      <c r="I102" s="8">
        <v>8.01</v>
      </c>
      <c r="J102" s="8">
        <v>7.27</v>
      </c>
      <c r="K102" s="8">
        <v>8.76</v>
      </c>
      <c r="L102" s="8">
        <f t="shared" si="8"/>
        <v>-0.16333333333333325</v>
      </c>
    </row>
    <row r="103" spans="1:12" ht="12.75">
      <c r="A103" t="s">
        <v>47</v>
      </c>
      <c r="B103" t="s">
        <v>8</v>
      </c>
      <c r="C103" s="8">
        <v>-6.39</v>
      </c>
      <c r="D103" s="8">
        <v>-3.83</v>
      </c>
      <c r="E103" s="8">
        <v>-7.19</v>
      </c>
      <c r="F103" s="8">
        <v>-0.78</v>
      </c>
      <c r="G103" s="8">
        <v>2.23</v>
      </c>
      <c r="H103" s="8">
        <v>3.42</v>
      </c>
      <c r="I103" s="8">
        <v>6.49</v>
      </c>
      <c r="J103" s="8">
        <v>5.15</v>
      </c>
      <c r="K103" s="8">
        <v>6.69</v>
      </c>
      <c r="L103" s="8">
        <f t="shared" si="8"/>
        <v>-1.9133333333333333</v>
      </c>
    </row>
    <row r="104" spans="1:12" ht="12.75">
      <c r="A104" t="s">
        <v>48</v>
      </c>
      <c r="B104" t="s">
        <v>8</v>
      </c>
      <c r="C104" s="8">
        <v>-8.09</v>
      </c>
      <c r="D104" s="8">
        <v>-5.88</v>
      </c>
      <c r="E104" s="8">
        <v>-6.5</v>
      </c>
      <c r="F104" s="8">
        <v>-3.57</v>
      </c>
      <c r="G104" s="8">
        <v>0.22</v>
      </c>
      <c r="H104" s="8">
        <v>0.39</v>
      </c>
      <c r="I104" s="8">
        <v>4.28</v>
      </c>
      <c r="J104" s="8">
        <v>2.28</v>
      </c>
      <c r="K104" s="8">
        <v>3.66</v>
      </c>
      <c r="L104" s="8">
        <f t="shared" si="8"/>
        <v>-3.283333333333333</v>
      </c>
    </row>
    <row r="105" spans="1:12" ht="12.75">
      <c r="A105" t="s">
        <v>49</v>
      </c>
      <c r="B105" t="s">
        <v>8</v>
      </c>
      <c r="C105" s="8">
        <v>-12.21</v>
      </c>
      <c r="D105" s="8">
        <v>-7.16</v>
      </c>
      <c r="E105" s="8">
        <v>-6.79</v>
      </c>
      <c r="F105" s="8">
        <v>-4.65</v>
      </c>
      <c r="G105" s="8">
        <v>-1.3</v>
      </c>
      <c r="H105" s="8">
        <v>-1.65</v>
      </c>
      <c r="I105" s="8">
        <v>2.76</v>
      </c>
      <c r="J105" s="8">
        <v>0.15</v>
      </c>
      <c r="K105" s="8">
        <v>1.36</v>
      </c>
      <c r="L105" s="8">
        <f t="shared" si="8"/>
        <v>-4.246666666666667</v>
      </c>
    </row>
    <row r="106" spans="1:12" ht="12.75">
      <c r="A106" t="s">
        <v>50</v>
      </c>
      <c r="B106" t="s">
        <v>8</v>
      </c>
      <c r="C106" s="8">
        <v>-8.98</v>
      </c>
      <c r="D106" s="8">
        <v>-8.91</v>
      </c>
      <c r="E106" s="8">
        <v>-8.27</v>
      </c>
      <c r="F106" s="8">
        <v>-4</v>
      </c>
      <c r="G106" s="8">
        <v>-1.29</v>
      </c>
      <c r="H106" s="8">
        <v>-0.57</v>
      </c>
      <c r="I106" s="8">
        <v>2.06</v>
      </c>
      <c r="J106" s="8">
        <v>-0.04</v>
      </c>
      <c r="K106" s="8">
        <v>0.58</v>
      </c>
      <c r="L106" s="8">
        <f t="shared" si="8"/>
        <v>-4.52</v>
      </c>
    </row>
    <row r="107" spans="1:12" ht="12.75">
      <c r="A107" t="s">
        <v>51</v>
      </c>
      <c r="B107" t="s">
        <v>8</v>
      </c>
      <c r="C107" s="8">
        <v>-7.73</v>
      </c>
      <c r="D107" s="8">
        <v>-8.54</v>
      </c>
      <c r="E107" s="8">
        <v>-8.55</v>
      </c>
      <c r="F107" s="8">
        <v>-6.91</v>
      </c>
      <c r="G107" s="8">
        <v>-2.67</v>
      </c>
      <c r="H107" s="8">
        <v>0.08</v>
      </c>
      <c r="I107" s="8">
        <v>0.91</v>
      </c>
      <c r="J107" s="8">
        <v>-0.22</v>
      </c>
      <c r="K107" s="8">
        <v>0.29</v>
      </c>
      <c r="L107" s="8">
        <f t="shared" si="8"/>
        <v>-6.043333333333334</v>
      </c>
    </row>
    <row r="108" spans="1:12" ht="12.75">
      <c r="A108" t="s">
        <v>52</v>
      </c>
      <c r="B108" t="s">
        <v>8</v>
      </c>
      <c r="C108" s="8">
        <v>-8.39</v>
      </c>
      <c r="D108" s="8">
        <v>-9.22</v>
      </c>
      <c r="E108" s="8">
        <v>-10.88</v>
      </c>
      <c r="F108" s="8">
        <v>-7.06</v>
      </c>
      <c r="G108" s="8">
        <v>-3.4</v>
      </c>
      <c r="H108" s="8">
        <v>-0.8</v>
      </c>
      <c r="I108" s="8">
        <v>0.66</v>
      </c>
      <c r="J108" s="8">
        <v>-1.13</v>
      </c>
      <c r="K108" s="8">
        <v>-0.71</v>
      </c>
      <c r="L108" s="8">
        <f t="shared" si="8"/>
        <v>-7.113333333333333</v>
      </c>
    </row>
    <row r="109" spans="1:12" ht="12.75">
      <c r="A109" t="s">
        <v>53</v>
      </c>
      <c r="B109" t="s">
        <v>8</v>
      </c>
      <c r="C109" s="8">
        <v>-7.18</v>
      </c>
      <c r="D109" s="8">
        <v>-6.94</v>
      </c>
      <c r="E109" s="8">
        <v>-8.78</v>
      </c>
      <c r="F109" s="8">
        <v>-5.08</v>
      </c>
      <c r="G109" s="8">
        <v>-2.52</v>
      </c>
      <c r="H109" s="8">
        <v>-1.73</v>
      </c>
      <c r="I109" s="8">
        <v>1.71</v>
      </c>
      <c r="J109" s="8">
        <v>-1.53</v>
      </c>
      <c r="K109" s="8">
        <v>-1.39</v>
      </c>
      <c r="L109" s="8">
        <f t="shared" si="8"/>
        <v>-5.46</v>
      </c>
    </row>
    <row r="110" spans="1:12" ht="12.75">
      <c r="A110" t="s">
        <v>54</v>
      </c>
      <c r="B110" t="s">
        <v>8</v>
      </c>
      <c r="C110" s="8">
        <v>-10.24</v>
      </c>
      <c r="D110" s="8">
        <v>-7.73</v>
      </c>
      <c r="E110" s="8">
        <v>-7.11</v>
      </c>
      <c r="F110" s="8">
        <v>-3.11</v>
      </c>
      <c r="G110" s="8">
        <v>-4.55</v>
      </c>
      <c r="H110" s="8">
        <v>-2.98</v>
      </c>
      <c r="I110" s="8">
        <v>1.2</v>
      </c>
      <c r="J110" s="8">
        <v>-2.73</v>
      </c>
      <c r="K110" s="8">
        <v>-2.48</v>
      </c>
      <c r="L110" s="8">
        <f t="shared" si="8"/>
        <v>-4.923333333333333</v>
      </c>
    </row>
    <row r="111" spans="1:12" s="28" customFormat="1" ht="12.75">
      <c r="A111" s="28" t="s">
        <v>60</v>
      </c>
      <c r="B111" s="28" t="s">
        <v>8</v>
      </c>
      <c r="C111" s="9">
        <v>-6.71</v>
      </c>
      <c r="D111" s="9">
        <v>-5.55</v>
      </c>
      <c r="E111" s="9">
        <v>-4.8</v>
      </c>
      <c r="F111" s="9">
        <v>-5.71</v>
      </c>
      <c r="G111" s="9">
        <v>-3.57</v>
      </c>
      <c r="H111" s="9">
        <v>-1.69</v>
      </c>
      <c r="I111" s="9">
        <v>3.26</v>
      </c>
      <c r="J111" s="9">
        <v>2.39</v>
      </c>
      <c r="K111" s="9">
        <v>1.98</v>
      </c>
      <c r="L111" s="9">
        <f>AVERAGE(E111:G111)</f>
        <v>-4.693333333333333</v>
      </c>
    </row>
    <row r="112" spans="2:12" s="14" customFormat="1" ht="12.75">
      <c r="B112" s="14" t="s">
        <v>40</v>
      </c>
      <c r="C112" s="14">
        <f>AVERAGE(C100:C111)</f>
        <v>-7.2058333333333335</v>
      </c>
      <c r="D112" s="14">
        <f aca="true" t="shared" si="9" ref="D112:L112">AVERAGE(D100:D111)</f>
        <v>-5.575833333333333</v>
      </c>
      <c r="E112" s="14">
        <f t="shared" si="9"/>
        <v>-6.366666666666666</v>
      </c>
      <c r="F112" s="14">
        <f t="shared" si="9"/>
        <v>-2.8866666666666667</v>
      </c>
      <c r="G112" s="14">
        <f t="shared" si="9"/>
        <v>-0.3933333333333335</v>
      </c>
      <c r="H112" s="14">
        <f t="shared" si="9"/>
        <v>1.4108333333333334</v>
      </c>
      <c r="I112" s="14">
        <f t="shared" si="9"/>
        <v>4.370833333333333</v>
      </c>
      <c r="J112" s="14">
        <f t="shared" si="9"/>
        <v>2.5191666666666666</v>
      </c>
      <c r="K112" s="14">
        <f t="shared" si="9"/>
        <v>3.399166666666666</v>
      </c>
      <c r="L112" s="14">
        <f t="shared" si="9"/>
        <v>-3.2155555555555555</v>
      </c>
    </row>
    <row r="113" spans="2:12" s="14" customFormat="1" ht="12.75">
      <c r="B113" s="14" t="s">
        <v>69</v>
      </c>
      <c r="C113" s="14">
        <f>STDEV(C100:C111)</f>
        <v>2.876166825144297</v>
      </c>
      <c r="D113" s="14">
        <f aca="true" t="shared" si="10" ref="D113:L113">STDEV(D100:D111)</f>
        <v>3.1464134223338203</v>
      </c>
      <c r="E113" s="14">
        <f t="shared" si="10"/>
        <v>2.9696688928790262</v>
      </c>
      <c r="F113" s="14">
        <f t="shared" si="10"/>
        <v>3.4419585685883543</v>
      </c>
      <c r="G113" s="14">
        <f t="shared" si="10"/>
        <v>3.2666811997203005</v>
      </c>
      <c r="H113" s="14">
        <f t="shared" si="10"/>
        <v>4.054188537422711</v>
      </c>
      <c r="I113" s="14">
        <f t="shared" si="10"/>
        <v>3.646820429144304</v>
      </c>
      <c r="J113" s="14">
        <f t="shared" si="10"/>
        <v>4.260032988206319</v>
      </c>
      <c r="K113" s="14">
        <f t="shared" si="10"/>
        <v>4.807113021976975</v>
      </c>
      <c r="L113" s="14">
        <f t="shared" si="10"/>
        <v>3.022263294432737</v>
      </c>
    </row>
    <row r="114" spans="1:12" ht="12.75">
      <c r="A114" s="2"/>
      <c r="B114" s="1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2" t="s">
        <v>112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t="s">
        <v>56</v>
      </c>
      <c r="B116" t="s">
        <v>8</v>
      </c>
      <c r="C116" s="8">
        <v>-4.84</v>
      </c>
      <c r="D116" s="8">
        <v>-5.8</v>
      </c>
      <c r="E116" s="8">
        <v>-5.74</v>
      </c>
      <c r="F116" s="8">
        <v>-4.38</v>
      </c>
      <c r="G116" s="8">
        <v>-4.37</v>
      </c>
      <c r="H116" s="8">
        <v>-2.09</v>
      </c>
      <c r="I116" s="8">
        <v>2.09</v>
      </c>
      <c r="J116" s="8">
        <v>-0.41</v>
      </c>
      <c r="K116" s="8">
        <v>-0.24</v>
      </c>
      <c r="L116" s="8">
        <f t="shared" si="8"/>
        <v>-4.830000000000001</v>
      </c>
    </row>
    <row r="117" spans="1:12" ht="12.75">
      <c r="A117" t="s">
        <v>57</v>
      </c>
      <c r="B117" t="s">
        <v>8</v>
      </c>
      <c r="C117" s="8">
        <v>0.09</v>
      </c>
      <c r="D117" s="8">
        <v>-7.28</v>
      </c>
      <c r="E117" s="8">
        <v>-5.02</v>
      </c>
      <c r="F117" s="8">
        <v>-4.41</v>
      </c>
      <c r="G117" s="8">
        <v>-4.11</v>
      </c>
      <c r="H117" s="8">
        <v>-2.05</v>
      </c>
      <c r="I117" s="8">
        <v>2.51</v>
      </c>
      <c r="J117" s="8">
        <v>-0.84</v>
      </c>
      <c r="K117" s="8">
        <v>-0.51</v>
      </c>
      <c r="L117" s="8">
        <f t="shared" si="8"/>
        <v>-4.513333333333333</v>
      </c>
    </row>
    <row r="118" spans="2:12" s="2" customFormat="1" ht="12.75">
      <c r="B118" s="2" t="s">
        <v>40</v>
      </c>
      <c r="C118" s="14">
        <f>AVERAGE(C116:C117)</f>
        <v>-2.375</v>
      </c>
      <c r="D118" s="14">
        <f aca="true" t="shared" si="11" ref="D118:L118">AVERAGE(D116:D117)</f>
        <v>-6.54</v>
      </c>
      <c r="E118" s="14">
        <f t="shared" si="11"/>
        <v>-5.38</v>
      </c>
      <c r="F118" s="14">
        <f t="shared" si="11"/>
        <v>-4.395</v>
      </c>
      <c r="G118" s="14">
        <f t="shared" si="11"/>
        <v>-4.24</v>
      </c>
      <c r="H118" s="14">
        <f t="shared" si="11"/>
        <v>-2.07</v>
      </c>
      <c r="I118" s="14">
        <f t="shared" si="11"/>
        <v>2.3</v>
      </c>
      <c r="J118" s="14">
        <f t="shared" si="11"/>
        <v>-0.625</v>
      </c>
      <c r="K118" s="14">
        <f t="shared" si="11"/>
        <v>-0.375</v>
      </c>
      <c r="L118" s="14">
        <f t="shared" si="11"/>
        <v>-4.671666666666667</v>
      </c>
    </row>
    <row r="119" spans="1:12" ht="12.75">
      <c r="A119" s="2" t="s">
        <v>113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t="s">
        <v>63</v>
      </c>
      <c r="B120" t="s">
        <v>8</v>
      </c>
      <c r="C120" s="8">
        <v>-5.81</v>
      </c>
      <c r="D120" s="8">
        <v>-5.2</v>
      </c>
      <c r="E120" s="8">
        <v>-4.53</v>
      </c>
      <c r="F120" s="8">
        <v>-4.85</v>
      </c>
      <c r="G120" s="8">
        <v>-4.33</v>
      </c>
      <c r="H120" s="8">
        <v>-1.43</v>
      </c>
      <c r="I120" s="8">
        <v>2.01</v>
      </c>
      <c r="J120" s="8">
        <v>-1.7</v>
      </c>
      <c r="K120" s="8">
        <v>-1.77</v>
      </c>
      <c r="L120" s="8">
        <f>AVERAGE(E120:G120)</f>
        <v>-4.569999999999999</v>
      </c>
    </row>
    <row r="121" spans="1:12" ht="12.75">
      <c r="A121" t="s">
        <v>64</v>
      </c>
      <c r="B121" t="s">
        <v>8</v>
      </c>
      <c r="C121" s="8">
        <v>-6.04</v>
      </c>
      <c r="D121" s="8">
        <v>-6.31</v>
      </c>
      <c r="E121" s="8">
        <v>-5.65</v>
      </c>
      <c r="F121" s="8">
        <v>-4.41</v>
      </c>
      <c r="G121" s="8">
        <v>-4.79</v>
      </c>
      <c r="H121" s="8">
        <v>-1.98</v>
      </c>
      <c r="I121" s="8">
        <v>2.14</v>
      </c>
      <c r="J121" s="8">
        <v>-2.02</v>
      </c>
      <c r="K121" s="8">
        <v>-2.05</v>
      </c>
      <c r="L121" s="8">
        <f>AVERAGE(E121:G121)</f>
        <v>-4.95</v>
      </c>
    </row>
    <row r="122" spans="1:12" ht="12.75">
      <c r="A122" t="s">
        <v>65</v>
      </c>
      <c r="B122" t="s">
        <v>8</v>
      </c>
      <c r="C122" s="8">
        <v>-2.66</v>
      </c>
      <c r="D122" s="8">
        <v>-6.24</v>
      </c>
      <c r="E122" s="8">
        <v>-5.77</v>
      </c>
      <c r="F122" s="8">
        <v>-6.04</v>
      </c>
      <c r="G122" s="8">
        <v>-4.57</v>
      </c>
      <c r="H122" s="8">
        <v>-1.96</v>
      </c>
      <c r="I122" s="8">
        <v>1.92</v>
      </c>
      <c r="J122" s="8">
        <v>-1.99</v>
      </c>
      <c r="K122" s="8">
        <v>-1.97</v>
      </c>
      <c r="L122" s="8">
        <f t="shared" si="8"/>
        <v>-5.46</v>
      </c>
    </row>
    <row r="123" spans="1:12" ht="12.75">
      <c r="A123" t="s">
        <v>58</v>
      </c>
      <c r="B123" t="s">
        <v>8</v>
      </c>
      <c r="C123" s="8">
        <v>-4.18</v>
      </c>
      <c r="D123" s="8">
        <v>-4.15</v>
      </c>
      <c r="E123" s="8">
        <v>-5.96</v>
      </c>
      <c r="F123" s="8">
        <v>-6.12</v>
      </c>
      <c r="G123" s="8">
        <v>-4.45</v>
      </c>
      <c r="H123" s="8">
        <v>-1.78</v>
      </c>
      <c r="I123" s="8">
        <v>2.76</v>
      </c>
      <c r="J123" s="8">
        <v>-1.11</v>
      </c>
      <c r="K123" s="8">
        <v>-1.03</v>
      </c>
      <c r="L123" s="8">
        <f t="shared" si="8"/>
        <v>-5.510000000000001</v>
      </c>
    </row>
    <row r="124" spans="1:12" ht="12.75">
      <c r="A124" t="s">
        <v>59</v>
      </c>
      <c r="B124" t="s">
        <v>8</v>
      </c>
      <c r="C124" s="8">
        <v>-6.78</v>
      </c>
      <c r="D124" s="8">
        <v>-5.61</v>
      </c>
      <c r="E124" s="8">
        <v>-6.29</v>
      </c>
      <c r="F124" s="8">
        <v>-5.35</v>
      </c>
      <c r="G124" s="8">
        <v>-3.58</v>
      </c>
      <c r="H124" s="8">
        <v>-1.92</v>
      </c>
      <c r="I124" s="8">
        <v>3.61</v>
      </c>
      <c r="J124" s="8">
        <v>0.23</v>
      </c>
      <c r="K124" s="8">
        <v>0.31</v>
      </c>
      <c r="L124" s="8">
        <f t="shared" si="8"/>
        <v>-5.073333333333333</v>
      </c>
    </row>
    <row r="125" spans="2:12" s="2" customFormat="1" ht="12.75">
      <c r="B125" s="2" t="s">
        <v>40</v>
      </c>
      <c r="C125" s="14">
        <f>AVERAGE(C120:C124)</f>
        <v>-5.093999999999999</v>
      </c>
      <c r="D125" s="14">
        <f aca="true" t="shared" si="12" ref="D125:L125">AVERAGE(D120:D124)</f>
        <v>-5.502</v>
      </c>
      <c r="E125" s="14">
        <f t="shared" si="12"/>
        <v>-5.64</v>
      </c>
      <c r="F125" s="14">
        <f t="shared" si="12"/>
        <v>-5.354000000000001</v>
      </c>
      <c r="G125" s="14">
        <f t="shared" si="12"/>
        <v>-4.343999999999999</v>
      </c>
      <c r="H125" s="14">
        <f t="shared" si="12"/>
        <v>-1.814</v>
      </c>
      <c r="I125" s="14">
        <f t="shared" si="12"/>
        <v>2.488</v>
      </c>
      <c r="J125" s="14">
        <f t="shared" si="12"/>
        <v>-1.318</v>
      </c>
      <c r="K125" s="14">
        <f t="shared" si="12"/>
        <v>-1.302</v>
      </c>
      <c r="L125" s="14">
        <f t="shared" si="12"/>
        <v>-5.112666666666668</v>
      </c>
    </row>
    <row r="126" spans="2:12" s="2" customFormat="1" ht="12.75">
      <c r="B126" s="2" t="s">
        <v>69</v>
      </c>
      <c r="C126" s="14">
        <f>STDEV(C120:C124)</f>
        <v>1.6590599748050117</v>
      </c>
      <c r="D126" s="14">
        <f aca="true" t="shared" si="13" ref="D126:L126">STDEV(D120:D124)</f>
        <v>0.8843472168780793</v>
      </c>
      <c r="E126" s="14">
        <f t="shared" si="13"/>
        <v>0.6659579566308974</v>
      </c>
      <c r="F126" s="14">
        <f t="shared" si="13"/>
        <v>0.7420444730607398</v>
      </c>
      <c r="G126" s="14">
        <f t="shared" si="13"/>
        <v>0.45965204231027373</v>
      </c>
      <c r="H126" s="14">
        <f t="shared" si="13"/>
        <v>0.22842942017174364</v>
      </c>
      <c r="I126" s="14">
        <f t="shared" si="13"/>
        <v>0.7080042372754558</v>
      </c>
      <c r="J126" s="14">
        <f t="shared" si="13"/>
        <v>0.939398743878232</v>
      </c>
      <c r="K126" s="14">
        <f t="shared" si="13"/>
        <v>0.987076491463554</v>
      </c>
      <c r="L126" s="14">
        <f t="shared" si="13"/>
        <v>0.3876238153444832</v>
      </c>
    </row>
    <row r="127" spans="3:12" ht="12.75"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t="s">
        <v>60</v>
      </c>
      <c r="B128" t="s">
        <v>8</v>
      </c>
      <c r="C128" s="8">
        <v>-6.71</v>
      </c>
      <c r="D128" s="8">
        <v>-5.55</v>
      </c>
      <c r="E128" s="8">
        <v>-4.8</v>
      </c>
      <c r="F128" s="8">
        <v>-5.71</v>
      </c>
      <c r="G128" s="8">
        <v>-3.57</v>
      </c>
      <c r="H128" s="8">
        <v>-1.69</v>
      </c>
      <c r="I128" s="8">
        <v>3.26</v>
      </c>
      <c r="J128" s="8">
        <v>2.39</v>
      </c>
      <c r="K128" s="8">
        <v>1.98</v>
      </c>
      <c r="L128" s="8">
        <f t="shared" si="8"/>
        <v>-4.693333333333333</v>
      </c>
    </row>
    <row r="129" spans="1:12" ht="12.75">
      <c r="A129" t="s">
        <v>61</v>
      </c>
      <c r="B129" t="s">
        <v>8</v>
      </c>
      <c r="C129" s="8">
        <v>-6.09</v>
      </c>
      <c r="D129" s="8">
        <v>-6.42</v>
      </c>
      <c r="E129" s="8">
        <v>-7.97</v>
      </c>
      <c r="F129" s="8">
        <v>-6.13</v>
      </c>
      <c r="G129" s="8">
        <v>-4.17</v>
      </c>
      <c r="H129" s="8">
        <v>-1.91</v>
      </c>
      <c r="I129" s="8">
        <v>3.29</v>
      </c>
      <c r="J129" s="8">
        <v>2.6</v>
      </c>
      <c r="K129" s="8">
        <v>2.42</v>
      </c>
      <c r="L129" s="8">
        <f t="shared" si="8"/>
        <v>-6.09</v>
      </c>
    </row>
    <row r="130" spans="1:12" ht="12.75">
      <c r="A130" t="s">
        <v>62</v>
      </c>
      <c r="B130" t="s">
        <v>8</v>
      </c>
      <c r="C130" s="8">
        <v>-0.69</v>
      </c>
      <c r="D130" s="8">
        <v>-4.95</v>
      </c>
      <c r="E130" s="8">
        <v>-5.52</v>
      </c>
      <c r="F130" s="8">
        <v>-6.37</v>
      </c>
      <c r="G130" s="8">
        <v>-3.98</v>
      </c>
      <c r="H130" s="8">
        <v>-2.25</v>
      </c>
      <c r="I130" s="8">
        <v>2.85</v>
      </c>
      <c r="J130" s="8">
        <v>4.15</v>
      </c>
      <c r="K130" s="8">
        <v>4.09</v>
      </c>
      <c r="L130" s="8">
        <f t="shared" si="8"/>
        <v>-5.29</v>
      </c>
    </row>
    <row r="131" spans="3:12" s="1" customFormat="1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1" customFormat="1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5" spans="3:12" s="3" customFormat="1" ht="12.75">
      <c r="C135" s="2">
        <v>125</v>
      </c>
      <c r="D135" s="2">
        <v>250</v>
      </c>
      <c r="E135" s="2">
        <v>500</v>
      </c>
      <c r="F135" s="2">
        <v>1000</v>
      </c>
      <c r="G135" s="2">
        <v>2000</v>
      </c>
      <c r="H135" s="2">
        <v>4000</v>
      </c>
      <c r="I135" s="2">
        <v>8000</v>
      </c>
      <c r="J135" s="2" t="s">
        <v>3</v>
      </c>
      <c r="K135" s="2" t="s">
        <v>4</v>
      </c>
      <c r="L135" s="2" t="s">
        <v>73</v>
      </c>
    </row>
    <row r="136" spans="1:12" ht="12.75">
      <c r="A136" t="s">
        <v>42</v>
      </c>
      <c r="B136" t="s">
        <v>9</v>
      </c>
      <c r="C136" s="8">
        <v>13.72</v>
      </c>
      <c r="D136" s="8">
        <v>12.57</v>
      </c>
      <c r="E136" s="8">
        <v>13.52</v>
      </c>
      <c r="F136" s="8">
        <v>12.6</v>
      </c>
      <c r="G136" s="8">
        <v>16.95</v>
      </c>
      <c r="H136" s="8">
        <v>14.78</v>
      </c>
      <c r="I136" s="8">
        <v>22.88</v>
      </c>
      <c r="J136" s="8">
        <v>19.92</v>
      </c>
      <c r="K136" s="8">
        <v>21.94</v>
      </c>
      <c r="L136" s="8">
        <f>AVERAGE(E136:G136)</f>
        <v>14.356666666666664</v>
      </c>
    </row>
    <row r="137" spans="1:12" ht="12.75">
      <c r="A137" t="s">
        <v>43</v>
      </c>
      <c r="B137" t="s">
        <v>9</v>
      </c>
      <c r="C137" s="8">
        <v>5.71</v>
      </c>
      <c r="D137" s="8">
        <v>9.11</v>
      </c>
      <c r="E137" s="8">
        <v>7.02</v>
      </c>
      <c r="F137" s="8">
        <v>7.13</v>
      </c>
      <c r="G137" s="8">
        <v>10.02</v>
      </c>
      <c r="H137" s="8">
        <v>10.32</v>
      </c>
      <c r="I137" s="8">
        <v>16.73</v>
      </c>
      <c r="J137" s="8">
        <v>14.66</v>
      </c>
      <c r="K137" s="8">
        <v>17.07</v>
      </c>
      <c r="L137" s="8">
        <f aca="true" t="shared" si="14" ref="L137:L170">AVERAGE(E137:G137)</f>
        <v>8.056666666666667</v>
      </c>
    </row>
    <row r="138" spans="3:12" ht="12.75"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2" t="s">
        <v>114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t="s">
        <v>44</v>
      </c>
      <c r="B140" t="s">
        <v>9</v>
      </c>
      <c r="C140" s="8">
        <v>0.28</v>
      </c>
      <c r="D140" s="8">
        <v>0.66</v>
      </c>
      <c r="E140" s="8">
        <v>0.59</v>
      </c>
      <c r="F140" s="8">
        <v>3.45</v>
      </c>
      <c r="G140" s="8">
        <v>6.62</v>
      </c>
      <c r="H140" s="8">
        <v>10.57</v>
      </c>
      <c r="I140" s="8">
        <v>13</v>
      </c>
      <c r="J140" s="8">
        <v>11.13</v>
      </c>
      <c r="K140" s="8">
        <v>12.6</v>
      </c>
      <c r="L140" s="8">
        <f t="shared" si="14"/>
        <v>3.5533333333333332</v>
      </c>
    </row>
    <row r="141" spans="1:12" ht="12.75">
      <c r="A141" t="s">
        <v>45</v>
      </c>
      <c r="B141" t="s">
        <v>9</v>
      </c>
      <c r="C141" s="8">
        <v>-2.49</v>
      </c>
      <c r="D141" s="8">
        <v>1.48</v>
      </c>
      <c r="E141" s="8">
        <v>-0.35</v>
      </c>
      <c r="F141" s="8">
        <v>3.2</v>
      </c>
      <c r="G141" s="8">
        <v>4.74</v>
      </c>
      <c r="H141" s="8">
        <v>8.24</v>
      </c>
      <c r="I141" s="8">
        <v>12.59</v>
      </c>
      <c r="J141" s="8">
        <v>10.28</v>
      </c>
      <c r="K141" s="8">
        <v>12.39</v>
      </c>
      <c r="L141" s="8">
        <f t="shared" si="14"/>
        <v>2.53</v>
      </c>
    </row>
    <row r="142" spans="1:12" ht="12.75">
      <c r="A142" t="s">
        <v>46</v>
      </c>
      <c r="B142" t="s">
        <v>9</v>
      </c>
      <c r="C142" s="8">
        <v>-0.9</v>
      </c>
      <c r="D142" s="8">
        <v>-0.44</v>
      </c>
      <c r="E142" s="8">
        <v>-2.17</v>
      </c>
      <c r="F142" s="8">
        <v>2.61</v>
      </c>
      <c r="G142" s="8">
        <v>4.34</v>
      </c>
      <c r="H142" s="8">
        <v>8.09</v>
      </c>
      <c r="I142" s="8">
        <v>10.19</v>
      </c>
      <c r="J142" s="8">
        <v>8.79</v>
      </c>
      <c r="K142" s="8">
        <v>10.29</v>
      </c>
      <c r="L142" s="8">
        <f t="shared" si="14"/>
        <v>1.593333333333333</v>
      </c>
    </row>
    <row r="143" spans="1:12" ht="12.75">
      <c r="A143" t="s">
        <v>47</v>
      </c>
      <c r="B143" t="s">
        <v>9</v>
      </c>
      <c r="C143" s="8">
        <v>0.62</v>
      </c>
      <c r="D143" s="8">
        <v>-2.03</v>
      </c>
      <c r="E143" s="8">
        <v>-4.13</v>
      </c>
      <c r="F143" s="8">
        <v>0.61</v>
      </c>
      <c r="G143" s="8">
        <v>3.35</v>
      </c>
      <c r="H143" s="8">
        <v>5.19</v>
      </c>
      <c r="I143" s="8">
        <v>9.06</v>
      </c>
      <c r="J143" s="8">
        <v>6.68</v>
      </c>
      <c r="K143" s="8">
        <v>8.2</v>
      </c>
      <c r="L143" s="8">
        <f t="shared" si="14"/>
        <v>-0.05666666666666664</v>
      </c>
    </row>
    <row r="144" spans="1:12" ht="12.75">
      <c r="A144" t="s">
        <v>48</v>
      </c>
      <c r="B144" t="s">
        <v>9</v>
      </c>
      <c r="C144" s="8">
        <v>-0.57</v>
      </c>
      <c r="D144" s="8">
        <v>-3.86</v>
      </c>
      <c r="E144" s="8">
        <v>-1.54</v>
      </c>
      <c r="F144" s="8">
        <v>-2.05</v>
      </c>
      <c r="G144" s="8">
        <v>2.17</v>
      </c>
      <c r="H144" s="8">
        <v>3.41</v>
      </c>
      <c r="I144" s="8">
        <v>7.78</v>
      </c>
      <c r="J144" s="8">
        <v>4.68</v>
      </c>
      <c r="K144" s="8">
        <v>5.93</v>
      </c>
      <c r="L144" s="8">
        <f t="shared" si="14"/>
        <v>-0.47333333333333333</v>
      </c>
    </row>
    <row r="145" spans="1:12" ht="12.75">
      <c r="A145" t="s">
        <v>49</v>
      </c>
      <c r="B145" t="s">
        <v>9</v>
      </c>
      <c r="C145" s="8">
        <v>-3.12</v>
      </c>
      <c r="D145" s="8">
        <v>-3.75</v>
      </c>
      <c r="E145" s="8">
        <v>-4.8</v>
      </c>
      <c r="F145" s="8">
        <v>-1.49</v>
      </c>
      <c r="G145" s="8">
        <v>1.3</v>
      </c>
      <c r="H145" s="8">
        <v>3.46</v>
      </c>
      <c r="I145" s="8">
        <v>6.28</v>
      </c>
      <c r="J145" s="8">
        <v>3.31</v>
      </c>
      <c r="K145" s="8">
        <v>3.73</v>
      </c>
      <c r="L145" s="8">
        <f t="shared" si="14"/>
        <v>-1.6633333333333333</v>
      </c>
    </row>
    <row r="146" spans="1:12" ht="12.75">
      <c r="A146" t="s">
        <v>50</v>
      </c>
      <c r="B146" t="s">
        <v>9</v>
      </c>
      <c r="C146" s="8">
        <v>-1.72</v>
      </c>
      <c r="D146" s="8">
        <v>-2.89</v>
      </c>
      <c r="E146" s="8">
        <v>-4.14</v>
      </c>
      <c r="F146" s="8">
        <v>-0.46</v>
      </c>
      <c r="G146" s="8">
        <v>1.92</v>
      </c>
      <c r="H146" s="8">
        <v>3.61</v>
      </c>
      <c r="I146" s="8">
        <v>6.29</v>
      </c>
      <c r="J146" s="8">
        <v>3.67</v>
      </c>
      <c r="K146" s="8">
        <v>4.15</v>
      </c>
      <c r="L146" s="8">
        <f t="shared" si="14"/>
        <v>-0.8933333333333332</v>
      </c>
    </row>
    <row r="147" spans="1:12" ht="12.75">
      <c r="A147" t="s">
        <v>51</v>
      </c>
      <c r="B147" t="s">
        <v>9</v>
      </c>
      <c r="C147" s="8">
        <v>-0.53</v>
      </c>
      <c r="D147" s="8">
        <v>-6.17</v>
      </c>
      <c r="E147" s="8">
        <v>-5.79</v>
      </c>
      <c r="F147" s="8">
        <v>-3.45</v>
      </c>
      <c r="G147" s="8">
        <v>-0.34</v>
      </c>
      <c r="H147" s="8">
        <v>2.62</v>
      </c>
      <c r="I147" s="8">
        <v>5.17</v>
      </c>
      <c r="J147" s="8">
        <v>2.31</v>
      </c>
      <c r="K147" s="8">
        <v>2.74</v>
      </c>
      <c r="L147" s="8">
        <f t="shared" si="14"/>
        <v>-3.1933333333333334</v>
      </c>
    </row>
    <row r="148" spans="1:12" ht="12.75">
      <c r="A148" t="s">
        <v>52</v>
      </c>
      <c r="B148" t="s">
        <v>9</v>
      </c>
      <c r="C148" s="8">
        <v>-1.85</v>
      </c>
      <c r="D148" s="8">
        <v>-3.6</v>
      </c>
      <c r="E148" s="8">
        <v>-6.36</v>
      </c>
      <c r="F148" s="8">
        <v>-3.58</v>
      </c>
      <c r="G148" s="8">
        <v>0.49</v>
      </c>
      <c r="H148" s="8">
        <v>1.86</v>
      </c>
      <c r="I148" s="8">
        <v>4.93</v>
      </c>
      <c r="J148" s="8">
        <v>1.87</v>
      </c>
      <c r="K148" s="8">
        <v>2.16</v>
      </c>
      <c r="L148" s="8">
        <f t="shared" si="14"/>
        <v>-3.1500000000000004</v>
      </c>
    </row>
    <row r="149" spans="1:12" ht="12.75">
      <c r="A149" t="s">
        <v>53</v>
      </c>
      <c r="B149" t="s">
        <v>9</v>
      </c>
      <c r="C149" s="8">
        <v>-0.52</v>
      </c>
      <c r="D149" s="8">
        <v>-0.96</v>
      </c>
      <c r="E149" s="8">
        <v>-3.64</v>
      </c>
      <c r="F149" s="8">
        <v>-2.16</v>
      </c>
      <c r="G149" s="8">
        <v>-0.36</v>
      </c>
      <c r="H149" s="8">
        <v>1.15</v>
      </c>
      <c r="I149" s="8">
        <v>5.31</v>
      </c>
      <c r="J149" s="8">
        <v>1.13</v>
      </c>
      <c r="K149" s="8">
        <v>1.32</v>
      </c>
      <c r="L149" s="8">
        <f t="shared" si="14"/>
        <v>-2.0533333333333337</v>
      </c>
    </row>
    <row r="150" spans="1:12" ht="12.75">
      <c r="A150" t="s">
        <v>54</v>
      </c>
      <c r="B150" t="s">
        <v>9</v>
      </c>
      <c r="C150" s="8">
        <v>-6.2</v>
      </c>
      <c r="D150" s="8">
        <v>-2.82</v>
      </c>
      <c r="E150" s="8">
        <v>-2.61</v>
      </c>
      <c r="F150" s="8">
        <v>-1.03</v>
      </c>
      <c r="G150" s="8">
        <v>-1.63</v>
      </c>
      <c r="H150" s="8">
        <v>0.22</v>
      </c>
      <c r="I150" s="8">
        <v>5.21</v>
      </c>
      <c r="J150" s="8">
        <v>0.27</v>
      </c>
      <c r="K150" s="8">
        <v>0.48</v>
      </c>
      <c r="L150" s="8">
        <f t="shared" si="14"/>
        <v>-1.7566666666666666</v>
      </c>
    </row>
    <row r="151" spans="1:12" ht="12.75">
      <c r="A151" t="s">
        <v>60</v>
      </c>
      <c r="B151" t="s">
        <v>9</v>
      </c>
      <c r="C151" s="8">
        <v>-4.73</v>
      </c>
      <c r="D151" s="8">
        <v>-2.38</v>
      </c>
      <c r="E151" s="8">
        <v>-2.1</v>
      </c>
      <c r="F151" s="8">
        <v>-2.69</v>
      </c>
      <c r="G151" s="8">
        <v>-1.16</v>
      </c>
      <c r="H151" s="8">
        <v>1.16</v>
      </c>
      <c r="I151" s="8">
        <v>6.8</v>
      </c>
      <c r="J151" s="8">
        <v>5.7</v>
      </c>
      <c r="K151" s="8">
        <v>5.36</v>
      </c>
      <c r="L151" s="8">
        <f>AVERAGE(E151:G151)</f>
        <v>-1.9833333333333334</v>
      </c>
    </row>
    <row r="152" spans="2:12" s="2" customFormat="1" ht="12.75">
      <c r="B152" s="2" t="s">
        <v>40</v>
      </c>
      <c r="C152" s="14">
        <f>AVERAGE(C140:C151)</f>
        <v>-1.8108333333333333</v>
      </c>
      <c r="D152" s="14">
        <f aca="true" t="shared" si="15" ref="D152:L152">AVERAGE(D140:D151)</f>
        <v>-2.23</v>
      </c>
      <c r="E152" s="14">
        <f t="shared" si="15"/>
        <v>-3.0866666666666664</v>
      </c>
      <c r="F152" s="14">
        <f t="shared" si="15"/>
        <v>-0.5866666666666668</v>
      </c>
      <c r="G152" s="14">
        <f t="shared" si="15"/>
        <v>1.7866666666666664</v>
      </c>
      <c r="H152" s="14">
        <f t="shared" si="15"/>
        <v>4.131666666666666</v>
      </c>
      <c r="I152" s="14">
        <f t="shared" si="15"/>
        <v>7.717500000000001</v>
      </c>
      <c r="J152" s="14">
        <f t="shared" si="15"/>
        <v>4.985</v>
      </c>
      <c r="K152" s="14">
        <f t="shared" si="15"/>
        <v>5.779166666666666</v>
      </c>
      <c r="L152" s="14">
        <f t="shared" si="15"/>
        <v>-0.628888888888889</v>
      </c>
    </row>
    <row r="153" spans="2:12" s="2" customFormat="1" ht="12.75">
      <c r="B153" s="2" t="s">
        <v>69</v>
      </c>
      <c r="C153" s="14">
        <f aca="true" t="shared" si="16" ref="C153:L153">STDEV(C140:C151)</f>
        <v>2.043346000751679</v>
      </c>
      <c r="D153" s="14">
        <f t="shared" si="16"/>
        <v>2.1351431716951357</v>
      </c>
      <c r="E153" s="14">
        <f t="shared" si="16"/>
        <v>2.1084864598842343</v>
      </c>
      <c r="F153" s="14">
        <f t="shared" si="16"/>
        <v>2.5138211888869444</v>
      </c>
      <c r="G153" s="14">
        <f t="shared" si="16"/>
        <v>2.5693484612157054</v>
      </c>
      <c r="H153" s="14">
        <f t="shared" si="16"/>
        <v>3.2589871079366035</v>
      </c>
      <c r="I153" s="14">
        <f t="shared" si="16"/>
        <v>2.873942888658839</v>
      </c>
      <c r="J153" s="14">
        <f t="shared" si="16"/>
        <v>3.595948477737889</v>
      </c>
      <c r="K153" s="14">
        <f t="shared" si="16"/>
        <v>4.197259838455938</v>
      </c>
      <c r="L153" s="14">
        <f t="shared" si="16"/>
        <v>2.17354541321309</v>
      </c>
    </row>
    <row r="154" spans="1:12" ht="12.75">
      <c r="A154" s="2" t="s">
        <v>112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t="s">
        <v>56</v>
      </c>
      <c r="B155" t="s">
        <v>9</v>
      </c>
      <c r="C155" s="8">
        <v>-2.34</v>
      </c>
      <c r="D155" s="8">
        <v>-3.89</v>
      </c>
      <c r="E155" s="8">
        <v>-2.81</v>
      </c>
      <c r="F155" s="8">
        <v>-2.27</v>
      </c>
      <c r="G155" s="8">
        <v>-1.92</v>
      </c>
      <c r="H155" s="8">
        <v>0.95</v>
      </c>
      <c r="I155" s="8">
        <v>6</v>
      </c>
      <c r="J155" s="8">
        <v>3.01</v>
      </c>
      <c r="K155" s="8">
        <v>3.48</v>
      </c>
      <c r="L155" s="8">
        <f t="shared" si="14"/>
        <v>-2.3333333333333335</v>
      </c>
    </row>
    <row r="156" spans="1:12" ht="12.75">
      <c r="A156" t="s">
        <v>57</v>
      </c>
      <c r="B156" t="s">
        <v>9</v>
      </c>
      <c r="C156" s="8">
        <v>2.72</v>
      </c>
      <c r="D156" s="8">
        <v>-3.55</v>
      </c>
      <c r="E156" s="8">
        <v>-2.73</v>
      </c>
      <c r="F156" s="8">
        <v>-2.67</v>
      </c>
      <c r="G156" s="8">
        <v>-1.19</v>
      </c>
      <c r="H156" s="8">
        <v>0.77</v>
      </c>
      <c r="I156" s="8">
        <v>6.17</v>
      </c>
      <c r="J156" s="8">
        <v>2.49</v>
      </c>
      <c r="K156" s="8">
        <v>3.28</v>
      </c>
      <c r="L156" s="8">
        <f t="shared" si="14"/>
        <v>-2.1966666666666668</v>
      </c>
    </row>
    <row r="157" spans="2:12" s="2" customFormat="1" ht="12.75">
      <c r="B157" s="2" t="s">
        <v>40</v>
      </c>
      <c r="C157" s="14">
        <f>AVERAGE(C155:C156)</f>
        <v>0.19000000000000017</v>
      </c>
      <c r="D157" s="14">
        <f aca="true" t="shared" si="17" ref="D157:L157">AVERAGE(D155:D156)</f>
        <v>-3.7199999999999998</v>
      </c>
      <c r="E157" s="14">
        <f t="shared" si="17"/>
        <v>-2.77</v>
      </c>
      <c r="F157" s="14">
        <f t="shared" si="17"/>
        <v>-2.4699999999999998</v>
      </c>
      <c r="G157" s="14">
        <f t="shared" si="17"/>
        <v>-1.555</v>
      </c>
      <c r="H157" s="14">
        <f t="shared" si="17"/>
        <v>0.86</v>
      </c>
      <c r="I157" s="14">
        <f t="shared" si="17"/>
        <v>6.085</v>
      </c>
      <c r="J157" s="14">
        <f t="shared" si="17"/>
        <v>2.75</v>
      </c>
      <c r="K157" s="14">
        <f t="shared" si="17"/>
        <v>3.38</v>
      </c>
      <c r="L157" s="14">
        <f t="shared" si="17"/>
        <v>-2.265</v>
      </c>
    </row>
    <row r="158" spans="3:12" ht="12.75"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2" t="s">
        <v>113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t="s">
        <v>63</v>
      </c>
      <c r="B160" t="s">
        <v>9</v>
      </c>
      <c r="C160" s="8">
        <v>-3.73</v>
      </c>
      <c r="D160" s="8">
        <v>-1.31</v>
      </c>
      <c r="E160" s="8">
        <v>-2.28</v>
      </c>
      <c r="F160" s="8">
        <v>-1.94</v>
      </c>
      <c r="G160" s="8">
        <v>-2.19</v>
      </c>
      <c r="H160" s="8">
        <v>1.37</v>
      </c>
      <c r="I160" s="8">
        <v>5.58</v>
      </c>
      <c r="J160" s="8">
        <v>1.24</v>
      </c>
      <c r="K160" s="8">
        <v>1.5</v>
      </c>
      <c r="L160" s="8">
        <f>AVERAGE(E160:G160)</f>
        <v>-2.1366666666666667</v>
      </c>
    </row>
    <row r="161" spans="1:12" ht="12.75">
      <c r="A161" t="s">
        <v>64</v>
      </c>
      <c r="B161" t="s">
        <v>9</v>
      </c>
      <c r="C161" s="8">
        <v>-3.91</v>
      </c>
      <c r="D161" s="8">
        <v>-5.02</v>
      </c>
      <c r="E161" s="8">
        <v>-3.81</v>
      </c>
      <c r="F161" s="8">
        <v>-2.63</v>
      </c>
      <c r="G161" s="8">
        <v>-2.14</v>
      </c>
      <c r="H161" s="8">
        <v>0.82</v>
      </c>
      <c r="I161" s="8">
        <v>5.78</v>
      </c>
      <c r="J161" s="8">
        <v>0.99</v>
      </c>
      <c r="K161" s="8">
        <v>1.24</v>
      </c>
      <c r="L161" s="8">
        <f>AVERAGE(E161:G161)</f>
        <v>-2.86</v>
      </c>
    </row>
    <row r="162" spans="1:12" ht="12.75">
      <c r="A162" t="s">
        <v>65</v>
      </c>
      <c r="B162" t="s">
        <v>9</v>
      </c>
      <c r="C162" s="8">
        <v>-0.53</v>
      </c>
      <c r="D162" s="8">
        <v>-4.78</v>
      </c>
      <c r="E162" s="8">
        <v>-2.5</v>
      </c>
      <c r="F162" s="8">
        <v>-3.17</v>
      </c>
      <c r="G162" s="8">
        <v>-1.84</v>
      </c>
      <c r="H162" s="8">
        <v>1.01</v>
      </c>
      <c r="I162" s="8">
        <v>5.59</v>
      </c>
      <c r="J162" s="8">
        <v>1.29</v>
      </c>
      <c r="K162" s="8">
        <v>1.68</v>
      </c>
      <c r="L162" s="8">
        <f t="shared" si="14"/>
        <v>-2.5033333333333334</v>
      </c>
    </row>
    <row r="163" spans="1:12" ht="12.75">
      <c r="A163" t="s">
        <v>58</v>
      </c>
      <c r="B163" t="s">
        <v>9</v>
      </c>
      <c r="C163" s="8">
        <v>-2.63</v>
      </c>
      <c r="D163" s="8">
        <v>-1.72</v>
      </c>
      <c r="E163" s="8">
        <v>-3.15</v>
      </c>
      <c r="F163" s="8">
        <v>-3.98</v>
      </c>
      <c r="G163" s="8">
        <v>-2.31</v>
      </c>
      <c r="H163" s="8">
        <v>1.22</v>
      </c>
      <c r="I163" s="8">
        <v>6.05</v>
      </c>
      <c r="J163" s="8">
        <v>2.09</v>
      </c>
      <c r="K163" s="8">
        <v>2.56</v>
      </c>
      <c r="L163" s="8">
        <f t="shared" si="14"/>
        <v>-3.1466666666666665</v>
      </c>
    </row>
    <row r="164" spans="1:12" ht="12.75">
      <c r="A164" t="s">
        <v>59</v>
      </c>
      <c r="B164" t="s">
        <v>9</v>
      </c>
      <c r="C164" s="8">
        <v>-4.19</v>
      </c>
      <c r="D164" s="8">
        <v>-3.32</v>
      </c>
      <c r="E164" s="8">
        <v>-2.45</v>
      </c>
      <c r="F164" s="8">
        <v>-3.04</v>
      </c>
      <c r="G164" s="8">
        <v>-1.07</v>
      </c>
      <c r="H164" s="8">
        <v>1.05</v>
      </c>
      <c r="I164" s="8">
        <v>6.8</v>
      </c>
      <c r="J164" s="8">
        <v>3.57</v>
      </c>
      <c r="K164" s="8">
        <v>4.07</v>
      </c>
      <c r="L164" s="8">
        <f t="shared" si="14"/>
        <v>-2.186666666666667</v>
      </c>
    </row>
    <row r="165" spans="2:12" s="2" customFormat="1" ht="12.75">
      <c r="B165" s="2" t="s">
        <v>40</v>
      </c>
      <c r="C165" s="14">
        <f>AVERAGE(C160:C164)</f>
        <v>-2.998</v>
      </c>
      <c r="D165" s="14">
        <f aca="true" t="shared" si="18" ref="D165:L165">AVERAGE(D160:D164)</f>
        <v>-3.2299999999999995</v>
      </c>
      <c r="E165" s="14">
        <f t="shared" si="18"/>
        <v>-2.838</v>
      </c>
      <c r="F165" s="14">
        <f t="shared" si="18"/>
        <v>-2.9520000000000004</v>
      </c>
      <c r="G165" s="14">
        <f t="shared" si="18"/>
        <v>-1.9100000000000001</v>
      </c>
      <c r="H165" s="14">
        <f t="shared" si="18"/>
        <v>1.0939999999999999</v>
      </c>
      <c r="I165" s="14">
        <f t="shared" si="18"/>
        <v>5.96</v>
      </c>
      <c r="J165" s="14">
        <f t="shared" si="18"/>
        <v>1.8359999999999999</v>
      </c>
      <c r="K165" s="14">
        <f t="shared" si="18"/>
        <v>2.21</v>
      </c>
      <c r="L165" s="14">
        <f t="shared" si="18"/>
        <v>-2.566666666666667</v>
      </c>
    </row>
    <row r="166" spans="2:12" s="2" customFormat="1" ht="12.75">
      <c r="B166" s="2" t="s">
        <v>69</v>
      </c>
      <c r="C166" s="14">
        <f>STDEV(C160:C164)</f>
        <v>1.5012394878899233</v>
      </c>
      <c r="D166" s="14">
        <f aca="true" t="shared" si="19" ref="D166:L166">STDEV(D160:D164)</f>
        <v>1.701558109498468</v>
      </c>
      <c r="E166" s="14">
        <f t="shared" si="19"/>
        <v>0.6360581734401326</v>
      </c>
      <c r="F166" s="14">
        <f t="shared" si="19"/>
        <v>0.748311432493182</v>
      </c>
      <c r="G166" s="14">
        <f t="shared" si="19"/>
        <v>0.5004497976820442</v>
      </c>
      <c r="H166" s="14">
        <f t="shared" si="19"/>
        <v>0.2098332671432255</v>
      </c>
      <c r="I166" s="14">
        <f t="shared" si="19"/>
        <v>0.5068037095365424</v>
      </c>
      <c r="J166" s="14">
        <f t="shared" si="19"/>
        <v>1.0536033409210508</v>
      </c>
      <c r="K166" s="14">
        <f t="shared" si="19"/>
        <v>1.151954860226736</v>
      </c>
      <c r="L166" s="14">
        <f t="shared" si="19"/>
        <v>0.4346710122482173</v>
      </c>
    </row>
    <row r="167" spans="3:12" ht="12.75"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t="s">
        <v>60</v>
      </c>
      <c r="B168" t="s">
        <v>9</v>
      </c>
      <c r="C168" s="8">
        <v>-4.73</v>
      </c>
      <c r="D168" s="8">
        <v>-2.38</v>
      </c>
      <c r="E168" s="8">
        <v>-2.1</v>
      </c>
      <c r="F168" s="8">
        <v>-2.69</v>
      </c>
      <c r="G168" s="8">
        <v>-1.16</v>
      </c>
      <c r="H168" s="8">
        <v>1.16</v>
      </c>
      <c r="I168" s="8">
        <v>6.8</v>
      </c>
      <c r="J168" s="8">
        <v>5.7</v>
      </c>
      <c r="K168" s="8">
        <v>5.36</v>
      </c>
      <c r="L168" s="8">
        <f t="shared" si="14"/>
        <v>-1.9833333333333334</v>
      </c>
    </row>
    <row r="169" spans="1:12" ht="12.75">
      <c r="A169" t="s">
        <v>61</v>
      </c>
      <c r="B169" t="s">
        <v>9</v>
      </c>
      <c r="C169" s="8">
        <v>-3.06</v>
      </c>
      <c r="D169" s="8">
        <v>-4.83</v>
      </c>
      <c r="E169" s="8">
        <v>-4.22</v>
      </c>
      <c r="F169" s="8">
        <v>-1.77</v>
      </c>
      <c r="G169" s="8">
        <v>-1.8</v>
      </c>
      <c r="H169" s="8">
        <v>1.4</v>
      </c>
      <c r="I169" s="8">
        <v>6.78</v>
      </c>
      <c r="J169" s="8">
        <v>5.94</v>
      </c>
      <c r="K169" s="8">
        <v>5.91</v>
      </c>
      <c r="L169" s="8">
        <f t="shared" si="14"/>
        <v>-2.5966666666666667</v>
      </c>
    </row>
    <row r="170" spans="1:12" ht="12.75">
      <c r="A170" t="s">
        <v>62</v>
      </c>
      <c r="B170" t="s">
        <v>9</v>
      </c>
      <c r="C170" s="8">
        <v>0.73</v>
      </c>
      <c r="D170" s="8">
        <v>-2.84</v>
      </c>
      <c r="E170" s="8">
        <v>-3.06</v>
      </c>
      <c r="F170" s="8">
        <v>-3.32</v>
      </c>
      <c r="G170" s="8">
        <v>-1.57</v>
      </c>
      <c r="H170" s="8">
        <v>0.37</v>
      </c>
      <c r="I170" s="8">
        <v>6.56</v>
      </c>
      <c r="J170" s="8">
        <v>7.09</v>
      </c>
      <c r="K170" s="8">
        <v>7.19</v>
      </c>
      <c r="L170" s="8">
        <f t="shared" si="14"/>
        <v>-2.65</v>
      </c>
    </row>
    <row r="171" s="14" customFormat="1" ht="12.75"/>
    <row r="173" spans="3:12" ht="12.75">
      <c r="C173" s="2">
        <v>125</v>
      </c>
      <c r="D173" s="2">
        <v>250</v>
      </c>
      <c r="E173" s="2">
        <v>500</v>
      </c>
      <c r="F173" s="2">
        <v>1000</v>
      </c>
      <c r="G173" s="2">
        <v>2000</v>
      </c>
      <c r="H173" s="2">
        <v>4000</v>
      </c>
      <c r="I173" s="2">
        <v>8000</v>
      </c>
      <c r="J173" s="2" t="s">
        <v>3</v>
      </c>
      <c r="K173" s="2" t="s">
        <v>4</v>
      </c>
      <c r="L173" s="2" t="s">
        <v>73</v>
      </c>
    </row>
    <row r="174" spans="1:12" ht="12.75">
      <c r="A174" t="s">
        <v>42</v>
      </c>
      <c r="B174" t="s">
        <v>10</v>
      </c>
      <c r="C174" s="8">
        <v>93.59</v>
      </c>
      <c r="D174" s="8">
        <v>94.02</v>
      </c>
      <c r="E174" s="8">
        <v>94.91</v>
      </c>
      <c r="F174" s="8">
        <v>93.84</v>
      </c>
      <c r="G174" s="8">
        <v>97.25</v>
      </c>
      <c r="H174" s="8">
        <v>95.39</v>
      </c>
      <c r="I174" s="8">
        <v>98.98</v>
      </c>
      <c r="J174" s="8">
        <v>98.47</v>
      </c>
      <c r="K174" s="8">
        <v>98.99</v>
      </c>
      <c r="L174" s="8">
        <f>AVERAGE(E174:G174)</f>
        <v>95.33333333333333</v>
      </c>
    </row>
    <row r="175" spans="1:12" ht="12.75">
      <c r="A175" t="s">
        <v>43</v>
      </c>
      <c r="B175" t="s">
        <v>10</v>
      </c>
      <c r="C175" s="8">
        <v>69.39</v>
      </c>
      <c r="D175" s="8">
        <v>85.55</v>
      </c>
      <c r="E175" s="8">
        <v>79.85</v>
      </c>
      <c r="F175" s="8">
        <v>80.26</v>
      </c>
      <c r="G175" s="8">
        <v>88.74</v>
      </c>
      <c r="H175" s="8">
        <v>87.87</v>
      </c>
      <c r="I175" s="8">
        <v>96.19</v>
      </c>
      <c r="J175" s="8">
        <v>95.21</v>
      </c>
      <c r="K175" s="8">
        <v>97.07</v>
      </c>
      <c r="L175" s="8">
        <f aca="true" t="shared" si="20" ref="L175:L209">AVERAGE(E175:G175)</f>
        <v>82.95</v>
      </c>
    </row>
    <row r="176" spans="3:12" ht="12.75"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2" t="s">
        <v>114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t="s">
        <v>44</v>
      </c>
      <c r="B178" t="s">
        <v>10</v>
      </c>
      <c r="C178" s="8">
        <v>42.86</v>
      </c>
      <c r="D178" s="8">
        <v>48.32</v>
      </c>
      <c r="E178" s="8">
        <v>48.78</v>
      </c>
      <c r="F178" s="8">
        <v>65.4</v>
      </c>
      <c r="G178" s="8">
        <v>78.09</v>
      </c>
      <c r="H178" s="8">
        <v>89.97</v>
      </c>
      <c r="I178" s="8">
        <v>91.79</v>
      </c>
      <c r="J178" s="8">
        <v>90.67</v>
      </c>
      <c r="K178" s="8">
        <v>92.98</v>
      </c>
      <c r="L178" s="8">
        <f t="shared" si="20"/>
        <v>64.09</v>
      </c>
    </row>
    <row r="179" spans="1:12" ht="12.75">
      <c r="A179" t="s">
        <v>45</v>
      </c>
      <c r="B179" t="s">
        <v>10</v>
      </c>
      <c r="C179" s="8">
        <v>21.7</v>
      </c>
      <c r="D179" s="8">
        <v>46.35</v>
      </c>
      <c r="E179" s="8">
        <v>39.08</v>
      </c>
      <c r="F179" s="8">
        <v>59.58</v>
      </c>
      <c r="G179" s="8">
        <v>69.03</v>
      </c>
      <c r="H179" s="8">
        <v>81.67</v>
      </c>
      <c r="I179" s="8">
        <v>92.05</v>
      </c>
      <c r="J179" s="8">
        <v>88.25</v>
      </c>
      <c r="K179" s="8">
        <v>92.37</v>
      </c>
      <c r="L179" s="8">
        <f t="shared" si="20"/>
        <v>55.89666666666667</v>
      </c>
    </row>
    <row r="180" spans="1:12" ht="12.75">
      <c r="A180" t="s">
        <v>46</v>
      </c>
      <c r="B180" t="s">
        <v>10</v>
      </c>
      <c r="C180" s="8">
        <v>29.76</v>
      </c>
      <c r="D180" s="8">
        <v>37.51</v>
      </c>
      <c r="E180" s="8">
        <v>22.42</v>
      </c>
      <c r="F180" s="8">
        <v>60.04</v>
      </c>
      <c r="G180" s="8">
        <v>67.28</v>
      </c>
      <c r="H180" s="8">
        <v>81.51</v>
      </c>
      <c r="I180" s="8">
        <v>86.36</v>
      </c>
      <c r="J180" s="8">
        <v>84.22</v>
      </c>
      <c r="K180" s="8">
        <v>88.25</v>
      </c>
      <c r="L180" s="8">
        <f t="shared" si="20"/>
        <v>49.913333333333334</v>
      </c>
    </row>
    <row r="181" spans="1:12" ht="12.75">
      <c r="A181" t="s">
        <v>47</v>
      </c>
      <c r="B181" t="s">
        <v>10</v>
      </c>
      <c r="C181" s="8">
        <v>18.69</v>
      </c>
      <c r="D181" s="8">
        <v>29.29</v>
      </c>
      <c r="E181" s="8">
        <v>16.03</v>
      </c>
      <c r="F181" s="8">
        <v>45.5</v>
      </c>
      <c r="G181" s="8">
        <v>62.54</v>
      </c>
      <c r="H181" s="8">
        <v>68.74</v>
      </c>
      <c r="I181" s="8">
        <v>81.69</v>
      </c>
      <c r="J181" s="8">
        <v>76.6</v>
      </c>
      <c r="K181" s="8">
        <v>82.35</v>
      </c>
      <c r="L181" s="8">
        <f t="shared" si="20"/>
        <v>41.35666666666666</v>
      </c>
    </row>
    <row r="182" spans="1:12" ht="12.75">
      <c r="A182" t="s">
        <v>48</v>
      </c>
      <c r="B182" t="s">
        <v>10</v>
      </c>
      <c r="C182" s="8">
        <v>13.42</v>
      </c>
      <c r="D182" s="8">
        <v>20.51</v>
      </c>
      <c r="E182" s="8">
        <v>18.31</v>
      </c>
      <c r="F182" s="8">
        <v>30.52</v>
      </c>
      <c r="G182" s="8">
        <v>51.27</v>
      </c>
      <c r="H182" s="8">
        <v>52.25</v>
      </c>
      <c r="I182" s="8">
        <v>72.8</v>
      </c>
      <c r="J182" s="8">
        <v>62.82</v>
      </c>
      <c r="K182" s="8">
        <v>69.91</v>
      </c>
      <c r="L182" s="8">
        <f t="shared" si="20"/>
        <v>33.36666666666667</v>
      </c>
    </row>
    <row r="183" spans="1:12" ht="12.75">
      <c r="A183" t="s">
        <v>49</v>
      </c>
      <c r="B183" t="s">
        <v>10</v>
      </c>
      <c r="C183" s="8">
        <v>2.45</v>
      </c>
      <c r="D183" s="8">
        <v>2.88</v>
      </c>
      <c r="E183" s="8">
        <v>2.61</v>
      </c>
      <c r="F183" s="8">
        <v>2.58</v>
      </c>
      <c r="G183" s="8">
        <v>2.13</v>
      </c>
      <c r="H183" s="8">
        <v>1.28</v>
      </c>
      <c r="I183" s="8">
        <v>0.74</v>
      </c>
      <c r="J183" s="8">
        <v>1.46</v>
      </c>
      <c r="K183" s="8">
        <v>1.42</v>
      </c>
      <c r="L183" s="8">
        <f t="shared" si="20"/>
        <v>2.44</v>
      </c>
    </row>
    <row r="184" spans="1:12" ht="12.75">
      <c r="A184" t="s">
        <v>50</v>
      </c>
      <c r="B184" t="s">
        <v>10</v>
      </c>
      <c r="C184" s="8">
        <v>11.24</v>
      </c>
      <c r="D184" s="8">
        <v>11.38</v>
      </c>
      <c r="E184" s="8">
        <v>12.98</v>
      </c>
      <c r="F184" s="8">
        <v>28.49</v>
      </c>
      <c r="G184" s="8">
        <v>42.63</v>
      </c>
      <c r="H184" s="8">
        <v>46.72</v>
      </c>
      <c r="I184" s="8">
        <v>61.66</v>
      </c>
      <c r="J184" s="8">
        <v>49.78</v>
      </c>
      <c r="K184" s="8">
        <v>53.31</v>
      </c>
      <c r="L184" s="8">
        <f t="shared" si="20"/>
        <v>28.03333333333333</v>
      </c>
    </row>
    <row r="185" spans="1:12" ht="12.75">
      <c r="A185" t="s">
        <v>51</v>
      </c>
      <c r="B185" t="s">
        <v>10</v>
      </c>
      <c r="C185" s="8">
        <v>14.42</v>
      </c>
      <c r="D185" s="8">
        <v>12.27</v>
      </c>
      <c r="E185" s="8">
        <v>12.24</v>
      </c>
      <c r="F185" s="8">
        <v>16.92</v>
      </c>
      <c r="G185" s="8">
        <v>35.11</v>
      </c>
      <c r="H185" s="8">
        <v>50.48</v>
      </c>
      <c r="I185" s="8">
        <v>55.21</v>
      </c>
      <c r="J185" s="8">
        <v>48.73</v>
      </c>
      <c r="K185" s="8">
        <v>51.66</v>
      </c>
      <c r="L185" s="8">
        <f t="shared" si="20"/>
        <v>21.423333333333336</v>
      </c>
    </row>
    <row r="186" spans="1:12" ht="12.75">
      <c r="A186" t="s">
        <v>52</v>
      </c>
      <c r="B186" t="s">
        <v>10</v>
      </c>
      <c r="C186" s="8">
        <v>12.66</v>
      </c>
      <c r="D186" s="8">
        <v>10.69</v>
      </c>
      <c r="E186" s="8">
        <v>7.55</v>
      </c>
      <c r="F186" s="8">
        <v>16.46</v>
      </c>
      <c r="G186" s="8">
        <v>31.37</v>
      </c>
      <c r="H186" s="8">
        <v>45.39</v>
      </c>
      <c r="I186" s="8">
        <v>53.78</v>
      </c>
      <c r="J186" s="8">
        <v>43.51</v>
      </c>
      <c r="K186" s="8">
        <v>45.95</v>
      </c>
      <c r="L186" s="8">
        <f t="shared" si="20"/>
        <v>18.46</v>
      </c>
    </row>
    <row r="187" spans="1:12" ht="12.75">
      <c r="A187" t="s">
        <v>53</v>
      </c>
      <c r="B187" t="s">
        <v>10</v>
      </c>
      <c r="C187" s="8">
        <v>16.05</v>
      </c>
      <c r="D187" s="8">
        <v>16.83</v>
      </c>
      <c r="E187" s="8">
        <v>11.69</v>
      </c>
      <c r="F187" s="8">
        <v>23.68</v>
      </c>
      <c r="G187" s="8">
        <v>35.9</v>
      </c>
      <c r="H187" s="8">
        <v>40.17</v>
      </c>
      <c r="I187" s="8">
        <v>59.71</v>
      </c>
      <c r="J187" s="8">
        <v>41.29</v>
      </c>
      <c r="K187" s="8">
        <v>42.08</v>
      </c>
      <c r="L187" s="8">
        <f t="shared" si="20"/>
        <v>23.756666666666664</v>
      </c>
    </row>
    <row r="188" spans="1:12" ht="12.75">
      <c r="A188" t="s">
        <v>54</v>
      </c>
      <c r="B188" t="s">
        <v>10</v>
      </c>
      <c r="C188" s="8">
        <v>8.64</v>
      </c>
      <c r="D188" s="8">
        <v>14.44</v>
      </c>
      <c r="E188" s="8">
        <v>16.29</v>
      </c>
      <c r="F188" s="8">
        <v>32.84</v>
      </c>
      <c r="G188" s="8">
        <v>25.95</v>
      </c>
      <c r="H188" s="8">
        <v>33.51</v>
      </c>
      <c r="I188" s="8">
        <v>56.84</v>
      </c>
      <c r="J188" s="8">
        <v>34.8</v>
      </c>
      <c r="K188" s="8">
        <v>36.11</v>
      </c>
      <c r="L188" s="8">
        <f t="shared" si="20"/>
        <v>25.026666666666667</v>
      </c>
    </row>
    <row r="189" spans="1:12" ht="12.75">
      <c r="A189" t="s">
        <v>60</v>
      </c>
      <c r="B189" t="s">
        <v>10</v>
      </c>
      <c r="C189" s="8">
        <v>17.6</v>
      </c>
      <c r="D189" s="8">
        <v>21.8</v>
      </c>
      <c r="E189" s="8">
        <v>24.89</v>
      </c>
      <c r="F189" s="8">
        <v>21.16</v>
      </c>
      <c r="G189" s="8">
        <v>30.54</v>
      </c>
      <c r="H189" s="8">
        <v>40.37</v>
      </c>
      <c r="I189" s="8">
        <v>67.92</v>
      </c>
      <c r="J189" s="8">
        <v>63.42</v>
      </c>
      <c r="K189" s="8">
        <v>61.19</v>
      </c>
      <c r="L189" s="8">
        <f t="shared" si="20"/>
        <v>25.53</v>
      </c>
    </row>
    <row r="190" spans="2:12" s="2" customFormat="1" ht="12.75">
      <c r="B190" s="2" t="s">
        <v>40</v>
      </c>
      <c r="C190" s="14">
        <f>AVERAGE(C178:C189)</f>
        <v>17.4575</v>
      </c>
      <c r="D190" s="14">
        <f aca="true" t="shared" si="21" ref="D190:L190">AVERAGE(D178:D189)</f>
        <v>22.689166666666665</v>
      </c>
      <c r="E190" s="14">
        <f t="shared" si="21"/>
        <v>19.405833333333334</v>
      </c>
      <c r="F190" s="14">
        <f t="shared" si="21"/>
        <v>33.597500000000004</v>
      </c>
      <c r="G190" s="14">
        <f t="shared" si="21"/>
        <v>44.31999999999999</v>
      </c>
      <c r="H190" s="14">
        <f t="shared" si="21"/>
        <v>52.67166666666666</v>
      </c>
      <c r="I190" s="14">
        <f t="shared" si="21"/>
        <v>65.04583333333333</v>
      </c>
      <c r="J190" s="14">
        <f t="shared" si="21"/>
        <v>57.129166666666656</v>
      </c>
      <c r="K190" s="14">
        <f t="shared" si="21"/>
        <v>59.798333333333346</v>
      </c>
      <c r="L190" s="14">
        <f t="shared" si="21"/>
        <v>32.441111111111105</v>
      </c>
    </row>
    <row r="191" spans="2:12" s="2" customFormat="1" ht="12.75">
      <c r="B191" s="2" t="s">
        <v>69</v>
      </c>
      <c r="C191" s="14">
        <f>STDEV(C178:C189)</f>
        <v>10.480857984483384</v>
      </c>
      <c r="D191" s="14">
        <f aca="true" t="shared" si="22" ref="D191:L191">STDEV(D178:D189)</f>
        <v>14.649728795710823</v>
      </c>
      <c r="E191" s="14">
        <f t="shared" si="22"/>
        <v>13.094817474748156</v>
      </c>
      <c r="F191" s="14">
        <f t="shared" si="22"/>
        <v>19.887095918984972</v>
      </c>
      <c r="G191" s="14">
        <f t="shared" si="22"/>
        <v>21.933888267825555</v>
      </c>
      <c r="H191" s="14">
        <f t="shared" si="22"/>
        <v>24.73722180084585</v>
      </c>
      <c r="I191" s="14">
        <f t="shared" si="22"/>
        <v>24.69883856611784</v>
      </c>
      <c r="J191" s="14">
        <f t="shared" si="22"/>
        <v>26.001827718392644</v>
      </c>
      <c r="K191" s="14">
        <f t="shared" si="22"/>
        <v>27.248698995909777</v>
      </c>
      <c r="L191" s="14">
        <f t="shared" si="22"/>
        <v>17.45631605953474</v>
      </c>
    </row>
    <row r="192" spans="3:12" ht="12.75"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2" t="s">
        <v>112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t="s">
        <v>56</v>
      </c>
      <c r="B194" t="s">
        <v>10</v>
      </c>
      <c r="C194" s="8">
        <v>24.68</v>
      </c>
      <c r="D194" s="8">
        <v>20.82</v>
      </c>
      <c r="E194" s="8">
        <v>21.05</v>
      </c>
      <c r="F194" s="8">
        <v>26.71</v>
      </c>
      <c r="G194" s="8">
        <v>26.76</v>
      </c>
      <c r="H194" s="8">
        <v>38.22</v>
      </c>
      <c r="I194" s="8">
        <v>61.81</v>
      </c>
      <c r="J194" s="8">
        <v>47.61</v>
      </c>
      <c r="K194" s="8">
        <v>48.63</v>
      </c>
      <c r="L194" s="8">
        <f t="shared" si="20"/>
        <v>24.840000000000003</v>
      </c>
    </row>
    <row r="195" spans="1:12" ht="12.75">
      <c r="A195" t="s">
        <v>57</v>
      </c>
      <c r="B195" t="s">
        <v>10</v>
      </c>
      <c r="C195" s="8">
        <v>50.55</v>
      </c>
      <c r="D195" s="8">
        <v>15.75</v>
      </c>
      <c r="E195" s="8">
        <v>23.96</v>
      </c>
      <c r="F195" s="8">
        <v>26.6</v>
      </c>
      <c r="G195" s="8">
        <v>27.94</v>
      </c>
      <c r="H195" s="8">
        <v>38.39</v>
      </c>
      <c r="I195" s="8">
        <v>64.04</v>
      </c>
      <c r="J195" s="8">
        <v>45.2</v>
      </c>
      <c r="K195" s="8">
        <v>47.04</v>
      </c>
      <c r="L195" s="8">
        <f t="shared" si="20"/>
        <v>26.166666666666668</v>
      </c>
    </row>
    <row r="196" spans="3:12" ht="12.75"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3:12" ht="12.75"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2" t="s">
        <v>113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t="s">
        <v>63</v>
      </c>
      <c r="B199" t="s">
        <v>10</v>
      </c>
      <c r="C199" s="8">
        <v>20.78</v>
      </c>
      <c r="D199" s="8">
        <v>23.2</v>
      </c>
      <c r="E199" s="8">
        <v>26.07</v>
      </c>
      <c r="F199" s="8">
        <v>24.64</v>
      </c>
      <c r="G199" s="8">
        <v>26.95</v>
      </c>
      <c r="H199" s="8">
        <v>41.85</v>
      </c>
      <c r="I199" s="8">
        <v>61.37</v>
      </c>
      <c r="J199" s="8">
        <v>40.32</v>
      </c>
      <c r="K199" s="8">
        <v>39.93</v>
      </c>
      <c r="L199" s="8">
        <v>25.886666666666667</v>
      </c>
    </row>
    <row r="200" spans="1:12" ht="12.75">
      <c r="A200" t="s">
        <v>64</v>
      </c>
      <c r="B200" t="s">
        <v>10</v>
      </c>
      <c r="C200" s="8">
        <v>19.92</v>
      </c>
      <c r="D200" s="8">
        <v>18.97</v>
      </c>
      <c r="E200" s="8">
        <v>21.39</v>
      </c>
      <c r="F200" s="8">
        <v>26.6</v>
      </c>
      <c r="G200" s="8">
        <v>24.93</v>
      </c>
      <c r="H200" s="8">
        <v>38.81</v>
      </c>
      <c r="I200" s="8">
        <v>62.06</v>
      </c>
      <c r="J200" s="8">
        <v>38.57</v>
      </c>
      <c r="K200" s="8">
        <v>38.42</v>
      </c>
      <c r="L200" s="8">
        <v>24.30666666666667</v>
      </c>
    </row>
    <row r="201" spans="1:12" ht="12.75">
      <c r="A201" t="s">
        <v>65</v>
      </c>
      <c r="B201" t="s">
        <v>10</v>
      </c>
      <c r="C201" s="8">
        <v>35.13</v>
      </c>
      <c r="D201" s="8">
        <v>19.19</v>
      </c>
      <c r="E201" s="8">
        <v>20.93</v>
      </c>
      <c r="F201" s="8">
        <v>19.95</v>
      </c>
      <c r="G201" s="8">
        <v>25.9</v>
      </c>
      <c r="H201" s="8">
        <v>38.89</v>
      </c>
      <c r="I201" s="8">
        <v>60.88</v>
      </c>
      <c r="J201" s="8">
        <v>38.77</v>
      </c>
      <c r="K201" s="8">
        <v>38.88</v>
      </c>
      <c r="L201" s="8">
        <f t="shared" si="20"/>
        <v>22.26</v>
      </c>
    </row>
    <row r="202" spans="1:12" ht="12.75">
      <c r="A202" t="s">
        <v>58</v>
      </c>
      <c r="B202" t="s">
        <v>10</v>
      </c>
      <c r="C202" s="8">
        <v>27.66</v>
      </c>
      <c r="D202" s="8">
        <v>27.78</v>
      </c>
      <c r="E202" s="8">
        <v>20.23</v>
      </c>
      <c r="F202" s="8">
        <v>19.63</v>
      </c>
      <c r="G202" s="8">
        <v>26.43</v>
      </c>
      <c r="H202" s="8">
        <v>39.88</v>
      </c>
      <c r="I202" s="8">
        <v>65.37</v>
      </c>
      <c r="J202" s="8">
        <v>43.67</v>
      </c>
      <c r="K202" s="8">
        <v>44.11</v>
      </c>
      <c r="L202" s="8">
        <f t="shared" si="20"/>
        <v>22.096666666666664</v>
      </c>
    </row>
    <row r="203" spans="1:12" ht="13.5" customHeight="1">
      <c r="A203" t="s">
        <v>59</v>
      </c>
      <c r="B203" t="s">
        <v>10</v>
      </c>
      <c r="C203" s="8">
        <v>17.33</v>
      </c>
      <c r="D203" s="8">
        <v>21.55</v>
      </c>
      <c r="E203" s="8">
        <v>19.04</v>
      </c>
      <c r="F203" s="8">
        <v>22.58</v>
      </c>
      <c r="G203" s="8">
        <v>30.48</v>
      </c>
      <c r="H203" s="8">
        <v>39.13</v>
      </c>
      <c r="I203" s="8">
        <v>69.66</v>
      </c>
      <c r="J203" s="8">
        <v>51.35</v>
      </c>
      <c r="K203" s="8">
        <v>51.79</v>
      </c>
      <c r="L203" s="8">
        <f t="shared" si="20"/>
        <v>24.03333333333333</v>
      </c>
    </row>
    <row r="204" spans="2:12" s="2" customFormat="1" ht="13.5" customHeight="1">
      <c r="B204" s="2" t="s">
        <v>40</v>
      </c>
      <c r="C204" s="14">
        <f>AVERAGE(C199:C203)</f>
        <v>24.164</v>
      </c>
      <c r="D204" s="14">
        <f aca="true" t="shared" si="23" ref="D204:L204">AVERAGE(D199:D203)</f>
        <v>22.137999999999998</v>
      </c>
      <c r="E204" s="14">
        <f t="shared" si="23"/>
        <v>21.532</v>
      </c>
      <c r="F204" s="14">
        <f t="shared" si="23"/>
        <v>22.68</v>
      </c>
      <c r="G204" s="14">
        <f t="shared" si="23"/>
        <v>26.938</v>
      </c>
      <c r="H204" s="14">
        <f t="shared" si="23"/>
        <v>39.712</v>
      </c>
      <c r="I204" s="14">
        <f t="shared" si="23"/>
        <v>63.86800000000001</v>
      </c>
      <c r="J204" s="14">
        <f t="shared" si="23"/>
        <v>42.535999999999994</v>
      </c>
      <c r="K204" s="14">
        <f t="shared" si="23"/>
        <v>42.62599999999999</v>
      </c>
      <c r="L204" s="14">
        <f t="shared" si="23"/>
        <v>23.716666666666665</v>
      </c>
    </row>
    <row r="205" spans="2:12" s="2" customFormat="1" ht="13.5" customHeight="1">
      <c r="B205" s="2" t="s">
        <v>69</v>
      </c>
      <c r="C205" s="14">
        <f>STDEV(C199:C203)</f>
        <v>7.222217803417453</v>
      </c>
      <c r="D205" s="14">
        <f aca="true" t="shared" si="24" ref="D205:L205">STDEV(D199:D203)</f>
        <v>3.6066840726628753</v>
      </c>
      <c r="E205" s="14">
        <f t="shared" si="24"/>
        <v>2.687065313683316</v>
      </c>
      <c r="F205" s="14">
        <f t="shared" si="24"/>
        <v>2.9988914618572298</v>
      </c>
      <c r="G205" s="14">
        <f t="shared" si="24"/>
        <v>2.11621596251426</v>
      </c>
      <c r="H205" s="14">
        <f t="shared" si="24"/>
        <v>1.2676040391225263</v>
      </c>
      <c r="I205" s="14">
        <f t="shared" si="24"/>
        <v>3.6824000325872572</v>
      </c>
      <c r="J205" s="14">
        <f t="shared" si="24"/>
        <v>5.333739776179663</v>
      </c>
      <c r="K205" s="14">
        <f t="shared" si="24"/>
        <v>5.594026278093528</v>
      </c>
      <c r="L205" s="14">
        <f t="shared" si="24"/>
        <v>1.5734957543282464</v>
      </c>
    </row>
    <row r="206" spans="3:12" ht="13.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t="s">
        <v>60</v>
      </c>
      <c r="B207" t="s">
        <v>10</v>
      </c>
      <c r="C207" s="8">
        <v>17.6</v>
      </c>
      <c r="D207" s="8">
        <v>21.8</v>
      </c>
      <c r="E207" s="8">
        <v>24.89</v>
      </c>
      <c r="F207" s="8">
        <v>21.16</v>
      </c>
      <c r="G207" s="8">
        <v>30.54</v>
      </c>
      <c r="H207" s="8">
        <v>40.37</v>
      </c>
      <c r="I207" s="8">
        <v>67.92</v>
      </c>
      <c r="J207" s="8">
        <v>63.42</v>
      </c>
      <c r="K207" s="8">
        <v>61.19</v>
      </c>
      <c r="L207" s="8">
        <v>25.53</v>
      </c>
    </row>
    <row r="208" spans="1:12" ht="12.75">
      <c r="A208" t="s">
        <v>61</v>
      </c>
      <c r="B208" t="s">
        <v>10</v>
      </c>
      <c r="C208" s="8">
        <v>19.74</v>
      </c>
      <c r="D208" s="8">
        <v>18.56</v>
      </c>
      <c r="E208" s="8">
        <v>13.77</v>
      </c>
      <c r="F208" s="8">
        <v>19.6</v>
      </c>
      <c r="G208" s="8">
        <v>27.7</v>
      </c>
      <c r="H208" s="8">
        <v>39.2</v>
      </c>
      <c r="I208" s="8">
        <v>68.11</v>
      </c>
      <c r="J208" s="8">
        <v>64.54</v>
      </c>
      <c r="K208" s="8">
        <v>63.61</v>
      </c>
      <c r="L208" s="8">
        <f t="shared" si="20"/>
        <v>20.35666666666667</v>
      </c>
    </row>
    <row r="209" spans="1:12" ht="12.75">
      <c r="A209" t="s">
        <v>62</v>
      </c>
      <c r="B209" t="s">
        <v>10</v>
      </c>
      <c r="C209" s="8">
        <v>46.04</v>
      </c>
      <c r="D209" s="8">
        <v>24.24</v>
      </c>
      <c r="E209" s="8">
        <v>21.91</v>
      </c>
      <c r="F209" s="8">
        <v>18.75</v>
      </c>
      <c r="G209" s="8">
        <v>28.59</v>
      </c>
      <c r="H209" s="8">
        <v>37.32</v>
      </c>
      <c r="I209" s="8">
        <v>65.82</v>
      </c>
      <c r="J209" s="8">
        <v>72.21</v>
      </c>
      <c r="K209" s="8">
        <v>71.92</v>
      </c>
      <c r="L209" s="8">
        <f t="shared" si="20"/>
        <v>23.083333333333332</v>
      </c>
    </row>
    <row r="210" spans="3:12" s="2" customFormat="1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3:12" s="2" customFormat="1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4" spans="3:12" ht="12.75">
      <c r="C214" s="2">
        <v>125</v>
      </c>
      <c r="D214" s="2">
        <v>250</v>
      </c>
      <c r="E214" s="2">
        <v>500</v>
      </c>
      <c r="F214" s="2">
        <v>1000</v>
      </c>
      <c r="G214" s="2">
        <v>2000</v>
      </c>
      <c r="H214" s="2">
        <v>4000</v>
      </c>
      <c r="I214" s="2">
        <v>8000</v>
      </c>
      <c r="J214" s="2" t="s">
        <v>3</v>
      </c>
      <c r="K214" s="2" t="s">
        <v>4</v>
      </c>
      <c r="L214" s="2" t="s">
        <v>73</v>
      </c>
    </row>
    <row r="215" spans="1:12" ht="12.75">
      <c r="A215" t="s">
        <v>42</v>
      </c>
      <c r="B215" t="s">
        <v>12</v>
      </c>
      <c r="C215" s="8">
        <v>0.14</v>
      </c>
      <c r="D215" s="8">
        <v>0.1</v>
      </c>
      <c r="E215" s="8">
        <v>0.09</v>
      </c>
      <c r="F215" s="8">
        <v>0.1</v>
      </c>
      <c r="G215" s="8" t="s">
        <v>16</v>
      </c>
      <c r="H215" s="8">
        <v>0.12</v>
      </c>
      <c r="I215" s="8" t="s">
        <v>16</v>
      </c>
      <c r="J215" s="8" t="s">
        <v>16</v>
      </c>
      <c r="K215" s="8" t="s">
        <v>16</v>
      </c>
      <c r="L215" s="8">
        <f>AVERAGE(E215:G215)</f>
        <v>0.095</v>
      </c>
    </row>
    <row r="216" spans="1:12" ht="12.75">
      <c r="A216" t="s">
        <v>43</v>
      </c>
      <c r="B216" t="s">
        <v>12</v>
      </c>
      <c r="C216" s="8">
        <v>1.57</v>
      </c>
      <c r="D216" s="8" t="s">
        <v>16</v>
      </c>
      <c r="E216" s="8">
        <v>1.8</v>
      </c>
      <c r="F216" s="8">
        <v>1.55</v>
      </c>
      <c r="G216" s="8" t="s">
        <v>16</v>
      </c>
      <c r="H216" s="8">
        <v>0.66</v>
      </c>
      <c r="I216" s="8">
        <v>0.13</v>
      </c>
      <c r="J216" s="8">
        <v>0.14</v>
      </c>
      <c r="K216" s="8" t="s">
        <v>16</v>
      </c>
      <c r="L216" s="8">
        <f aca="true" t="shared" si="25" ref="L216:L249">AVERAGE(E216:G216)</f>
        <v>1.675</v>
      </c>
    </row>
    <row r="217" spans="3:12" ht="12.75"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2" t="s">
        <v>114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t="s">
        <v>44</v>
      </c>
      <c r="B219" t="s">
        <v>12</v>
      </c>
      <c r="C219" s="8">
        <v>2.73</v>
      </c>
      <c r="D219" s="8">
        <v>2.39</v>
      </c>
      <c r="E219" s="8">
        <v>1.74</v>
      </c>
      <c r="F219" s="8">
        <v>2.18</v>
      </c>
      <c r="G219" s="8">
        <v>1.58</v>
      </c>
      <c r="H219" s="8" t="s">
        <v>16</v>
      </c>
      <c r="I219" s="8">
        <v>0.44</v>
      </c>
      <c r="J219" s="8" t="s">
        <v>16</v>
      </c>
      <c r="K219" s="8">
        <v>0.21</v>
      </c>
      <c r="L219" s="8">
        <f t="shared" si="25"/>
        <v>1.8333333333333333</v>
      </c>
    </row>
    <row r="220" spans="1:12" ht="12.75">
      <c r="A220" t="s">
        <v>45</v>
      </c>
      <c r="B220" t="s">
        <v>12</v>
      </c>
      <c r="C220" s="8">
        <v>1.62</v>
      </c>
      <c r="D220" s="8">
        <v>2.07</v>
      </c>
      <c r="E220" s="8">
        <v>2.38</v>
      </c>
      <c r="F220" s="8">
        <v>2</v>
      </c>
      <c r="G220" s="8">
        <v>1.73</v>
      </c>
      <c r="H220" s="8">
        <v>1.08</v>
      </c>
      <c r="I220" s="8" t="s">
        <v>16</v>
      </c>
      <c r="J220" s="8" t="s">
        <v>16</v>
      </c>
      <c r="K220" s="8" t="s">
        <v>16</v>
      </c>
      <c r="L220" s="8">
        <f t="shared" si="25"/>
        <v>2.0366666666666666</v>
      </c>
    </row>
    <row r="221" spans="1:12" ht="12.75">
      <c r="A221" t="s">
        <v>46</v>
      </c>
      <c r="B221" t="s">
        <v>12</v>
      </c>
      <c r="C221" s="8">
        <v>2.31</v>
      </c>
      <c r="D221" s="8">
        <v>1.95</v>
      </c>
      <c r="E221" s="8">
        <v>2.11</v>
      </c>
      <c r="F221" s="8">
        <v>2.33</v>
      </c>
      <c r="G221" s="8">
        <v>1.76</v>
      </c>
      <c r="H221" s="8">
        <v>1.03</v>
      </c>
      <c r="I221" s="8">
        <v>0.69</v>
      </c>
      <c r="J221" s="8">
        <v>1.02</v>
      </c>
      <c r="K221" s="8">
        <v>0.84</v>
      </c>
      <c r="L221" s="8">
        <f t="shared" si="25"/>
        <v>2.0666666666666664</v>
      </c>
    </row>
    <row r="222" spans="1:12" ht="12.75">
      <c r="A222" t="s">
        <v>47</v>
      </c>
      <c r="B222" t="s">
        <v>12</v>
      </c>
      <c r="C222" s="8">
        <v>2.5</v>
      </c>
      <c r="D222" s="8">
        <v>2.55</v>
      </c>
      <c r="E222" s="8">
        <v>2.3</v>
      </c>
      <c r="F222" s="8">
        <v>2.41</v>
      </c>
      <c r="G222" s="8">
        <v>1.9</v>
      </c>
      <c r="H222" s="8">
        <v>1.25</v>
      </c>
      <c r="I222" s="8">
        <v>0.71</v>
      </c>
      <c r="J222" s="8">
        <v>1.21</v>
      </c>
      <c r="K222" s="8">
        <v>1.09</v>
      </c>
      <c r="L222" s="8">
        <f t="shared" si="25"/>
        <v>2.203333333333333</v>
      </c>
    </row>
    <row r="223" spans="1:12" ht="12.75">
      <c r="A223" t="s">
        <v>48</v>
      </c>
      <c r="B223" t="s">
        <v>12</v>
      </c>
      <c r="C223" s="8">
        <v>2.33</v>
      </c>
      <c r="D223" s="8">
        <v>2.66</v>
      </c>
      <c r="E223" s="8">
        <v>2.62</v>
      </c>
      <c r="F223" s="8">
        <v>2.47</v>
      </c>
      <c r="G223" s="8">
        <v>2.09</v>
      </c>
      <c r="H223" s="8">
        <v>1.24</v>
      </c>
      <c r="I223" s="8">
        <v>0.73</v>
      </c>
      <c r="J223" s="8">
        <v>1.36</v>
      </c>
      <c r="K223" s="8">
        <v>1.27</v>
      </c>
      <c r="L223" s="8">
        <f t="shared" si="25"/>
        <v>2.393333333333333</v>
      </c>
    </row>
    <row r="224" spans="1:12" ht="12.75">
      <c r="A224" t="s">
        <v>49</v>
      </c>
      <c r="B224" t="s">
        <v>12</v>
      </c>
      <c r="C224" s="8">
        <v>2.25</v>
      </c>
      <c r="D224" s="8">
        <v>2.69</v>
      </c>
      <c r="E224" s="8">
        <v>2.28</v>
      </c>
      <c r="F224" s="8">
        <v>2.42</v>
      </c>
      <c r="G224" s="8">
        <v>2.08</v>
      </c>
      <c r="H224" s="8">
        <v>1.28</v>
      </c>
      <c r="I224" s="8">
        <v>0.74</v>
      </c>
      <c r="J224" s="8">
        <v>1.44</v>
      </c>
      <c r="K224" s="8">
        <v>1.39</v>
      </c>
      <c r="L224" s="8">
        <f t="shared" si="25"/>
        <v>2.26</v>
      </c>
    </row>
    <row r="225" spans="1:12" ht="12.75">
      <c r="A225" t="s">
        <v>50</v>
      </c>
      <c r="B225" t="s">
        <v>12</v>
      </c>
      <c r="C225" s="8">
        <v>2.58</v>
      </c>
      <c r="D225" s="8">
        <v>2.36</v>
      </c>
      <c r="E225" s="8">
        <v>2.68</v>
      </c>
      <c r="F225" s="8">
        <v>2.65</v>
      </c>
      <c r="G225" s="8">
        <v>2.15</v>
      </c>
      <c r="H225" s="8">
        <v>1.24</v>
      </c>
      <c r="I225" s="8">
        <v>0.79</v>
      </c>
      <c r="J225" s="8">
        <v>1.49</v>
      </c>
      <c r="K225" s="8">
        <v>1.48</v>
      </c>
      <c r="L225" s="8">
        <f t="shared" si="25"/>
        <v>2.4933333333333336</v>
      </c>
    </row>
    <row r="226" spans="1:12" ht="12.75">
      <c r="A226" t="s">
        <v>51</v>
      </c>
      <c r="B226" t="s">
        <v>12</v>
      </c>
      <c r="C226" s="8">
        <v>2.59</v>
      </c>
      <c r="D226" s="8">
        <v>2.65</v>
      </c>
      <c r="E226" s="8">
        <v>2.87</v>
      </c>
      <c r="F226" s="8">
        <v>2.67</v>
      </c>
      <c r="G226" s="8">
        <v>2.28</v>
      </c>
      <c r="H226" s="8">
        <v>1.49</v>
      </c>
      <c r="I226" s="8">
        <v>0.84</v>
      </c>
      <c r="J226" s="8">
        <v>1.69</v>
      </c>
      <c r="K226" s="8">
        <v>1.68</v>
      </c>
      <c r="L226" s="8">
        <f t="shared" si="25"/>
        <v>2.606666666666667</v>
      </c>
    </row>
    <row r="227" spans="1:12" ht="12.75">
      <c r="A227" t="s">
        <v>52</v>
      </c>
      <c r="B227" t="s">
        <v>12</v>
      </c>
      <c r="C227" s="8">
        <v>2.67</v>
      </c>
      <c r="D227" s="8">
        <v>2.56</v>
      </c>
      <c r="E227" s="8">
        <v>2.65</v>
      </c>
      <c r="F227" s="8">
        <v>2.72</v>
      </c>
      <c r="G227" s="8">
        <v>2.04</v>
      </c>
      <c r="H227" s="8">
        <v>1.42</v>
      </c>
      <c r="I227" s="8">
        <v>0.85</v>
      </c>
      <c r="J227" s="8">
        <v>1.58</v>
      </c>
      <c r="K227" s="8">
        <v>1.6</v>
      </c>
      <c r="L227" s="8">
        <f t="shared" si="25"/>
        <v>2.47</v>
      </c>
    </row>
    <row r="228" spans="1:12" ht="12.75">
      <c r="A228" t="s">
        <v>53</v>
      </c>
      <c r="B228" t="s">
        <v>12</v>
      </c>
      <c r="C228" s="8">
        <v>2.6</v>
      </c>
      <c r="D228" s="8">
        <v>2.26</v>
      </c>
      <c r="E228" s="8">
        <v>2.51</v>
      </c>
      <c r="F228" s="8">
        <v>2.42</v>
      </c>
      <c r="G228" s="8">
        <v>2.08</v>
      </c>
      <c r="H228" s="8">
        <v>1.35</v>
      </c>
      <c r="I228" s="8">
        <v>0.77</v>
      </c>
      <c r="J228" s="8">
        <v>1.59</v>
      </c>
      <c r="K228" s="8">
        <v>1.62</v>
      </c>
      <c r="L228" s="8">
        <f t="shared" si="25"/>
        <v>2.3366666666666664</v>
      </c>
    </row>
    <row r="229" spans="1:12" ht="12.75">
      <c r="A229" t="s">
        <v>54</v>
      </c>
      <c r="B229" t="s">
        <v>12</v>
      </c>
      <c r="C229" s="8">
        <v>2.47</v>
      </c>
      <c r="D229" s="8">
        <v>2.74</v>
      </c>
      <c r="E229" s="8">
        <v>2.63</v>
      </c>
      <c r="F229" s="8">
        <v>2.45</v>
      </c>
      <c r="G229" s="8">
        <v>2</v>
      </c>
      <c r="H229" s="8">
        <v>1.35</v>
      </c>
      <c r="I229" s="8">
        <v>0.79</v>
      </c>
      <c r="J229" s="8">
        <v>1.57</v>
      </c>
      <c r="K229" s="8">
        <v>1.62</v>
      </c>
      <c r="L229" s="8">
        <f t="shared" si="25"/>
        <v>2.36</v>
      </c>
    </row>
    <row r="230" spans="1:12" ht="12.75">
      <c r="A230" t="s">
        <v>60</v>
      </c>
      <c r="B230" t="s">
        <v>12</v>
      </c>
      <c r="C230" s="8">
        <v>3.35</v>
      </c>
      <c r="D230" s="8">
        <v>3.29</v>
      </c>
      <c r="E230" s="8">
        <v>2.83</v>
      </c>
      <c r="F230" s="8">
        <v>2.64</v>
      </c>
      <c r="G230" s="8">
        <v>2.04</v>
      </c>
      <c r="H230" s="8">
        <v>1.37</v>
      </c>
      <c r="I230" s="8">
        <v>0.65</v>
      </c>
      <c r="J230" s="8">
        <v>0.68</v>
      </c>
      <c r="K230" s="8">
        <v>0.68</v>
      </c>
      <c r="L230" s="8">
        <f>AVERAGE(E230:G230)</f>
        <v>2.5033333333333334</v>
      </c>
    </row>
    <row r="231" spans="2:12" s="2" customFormat="1" ht="12.75" customHeight="1">
      <c r="B231" s="2" t="s">
        <v>40</v>
      </c>
      <c r="C231" s="14">
        <f>AVERAGE(C219:C230)</f>
        <v>2.5</v>
      </c>
      <c r="D231" s="14">
        <f aca="true" t="shared" si="26" ref="D231:L231">AVERAGE(D219:D230)</f>
        <v>2.5141666666666667</v>
      </c>
      <c r="E231" s="14">
        <f t="shared" si="26"/>
        <v>2.466666666666667</v>
      </c>
      <c r="F231" s="14">
        <f t="shared" si="26"/>
        <v>2.4466666666666668</v>
      </c>
      <c r="G231" s="14">
        <f t="shared" si="26"/>
        <v>1.9774999999999998</v>
      </c>
      <c r="H231" s="14">
        <f t="shared" si="26"/>
        <v>1.281818181818182</v>
      </c>
      <c r="I231" s="14">
        <f t="shared" si="26"/>
        <v>0.7272727272727272</v>
      </c>
      <c r="J231" s="14">
        <f t="shared" si="26"/>
        <v>1.363</v>
      </c>
      <c r="K231" s="14">
        <f t="shared" si="26"/>
        <v>1.2254545454545456</v>
      </c>
      <c r="L231" s="14">
        <f t="shared" si="26"/>
        <v>2.2969444444444442</v>
      </c>
    </row>
    <row r="232" spans="2:12" s="2" customFormat="1" ht="12" customHeight="1">
      <c r="B232" s="2" t="s">
        <v>69</v>
      </c>
      <c r="C232" s="14">
        <f>STDEV(C219:C230)</f>
        <v>0.3967596020491273</v>
      </c>
      <c r="D232" s="14">
        <f aca="true" t="shared" si="27" ref="D232:L232">STDEV(D219:D230)</f>
        <v>0.3498430383974373</v>
      </c>
      <c r="E232" s="14">
        <f t="shared" si="27"/>
        <v>0.3235129148281491</v>
      </c>
      <c r="F232" s="14">
        <f t="shared" si="27"/>
        <v>0.2112445086250575</v>
      </c>
      <c r="G232" s="14">
        <f t="shared" si="27"/>
        <v>0.1990488747656079</v>
      </c>
      <c r="H232" s="14">
        <f t="shared" si="27"/>
        <v>0.1371727510709141</v>
      </c>
      <c r="I232" s="14">
        <f t="shared" si="27"/>
        <v>0.11305670339178657</v>
      </c>
      <c r="J232" s="14">
        <f t="shared" si="27"/>
        <v>0.31234062602656515</v>
      </c>
      <c r="K232" s="14">
        <f t="shared" si="27"/>
        <v>0.4740962694720056</v>
      </c>
      <c r="L232" s="14">
        <f t="shared" si="27"/>
        <v>0.22718060422498026</v>
      </c>
    </row>
    <row r="233" spans="1:12" ht="12" customHeight="1">
      <c r="A233" s="2" t="s">
        <v>112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t="s">
        <v>56</v>
      </c>
      <c r="B234" t="s">
        <v>12</v>
      </c>
      <c r="C234" s="8">
        <v>2.5</v>
      </c>
      <c r="D234" s="8">
        <v>2.81</v>
      </c>
      <c r="E234" s="8">
        <v>2.72</v>
      </c>
      <c r="F234" s="8">
        <v>2.53</v>
      </c>
      <c r="G234" s="8">
        <v>2.15</v>
      </c>
      <c r="H234" s="8">
        <v>1.37</v>
      </c>
      <c r="I234" s="8">
        <v>0.69</v>
      </c>
      <c r="J234" s="8">
        <v>0.98</v>
      </c>
      <c r="K234" s="8">
        <v>0.79</v>
      </c>
      <c r="L234" s="8">
        <f t="shared" si="25"/>
        <v>2.466666666666667</v>
      </c>
    </row>
    <row r="235" spans="1:12" ht="12.75">
      <c r="A235" t="s">
        <v>57</v>
      </c>
      <c r="B235" t="s">
        <v>12</v>
      </c>
      <c r="C235" s="8">
        <v>2</v>
      </c>
      <c r="D235" s="8">
        <v>2.28</v>
      </c>
      <c r="E235" s="8">
        <v>2.69</v>
      </c>
      <c r="F235" s="8">
        <v>2.58</v>
      </c>
      <c r="G235" s="8">
        <v>2.25</v>
      </c>
      <c r="H235" s="8">
        <v>1.46</v>
      </c>
      <c r="I235" s="8">
        <v>0.7</v>
      </c>
      <c r="J235" s="8">
        <v>1.24</v>
      </c>
      <c r="K235" s="8">
        <v>0.94</v>
      </c>
      <c r="L235" s="8">
        <f t="shared" si="25"/>
        <v>2.5066666666666664</v>
      </c>
    </row>
    <row r="236" spans="2:12" s="2" customFormat="1" ht="12.75">
      <c r="B236" s="2" t="s">
        <v>40</v>
      </c>
      <c r="C236" s="14">
        <f>AVERAGE(C234:C235)</f>
        <v>2.25</v>
      </c>
      <c r="D236" s="14">
        <f aca="true" t="shared" si="28" ref="D236:L236">AVERAGE(D234:D235)</f>
        <v>2.545</v>
      </c>
      <c r="E236" s="14">
        <f t="shared" si="28"/>
        <v>2.705</v>
      </c>
      <c r="F236" s="14">
        <f t="shared" si="28"/>
        <v>2.5549999999999997</v>
      </c>
      <c r="G236" s="14">
        <f t="shared" si="28"/>
        <v>2.2</v>
      </c>
      <c r="H236" s="14">
        <f t="shared" si="28"/>
        <v>1.415</v>
      </c>
      <c r="I236" s="14">
        <f t="shared" si="28"/>
        <v>0.695</v>
      </c>
      <c r="J236" s="14">
        <f t="shared" si="28"/>
        <v>1.1099999999999999</v>
      </c>
      <c r="K236" s="14">
        <f t="shared" si="28"/>
        <v>0.865</v>
      </c>
      <c r="L236" s="14">
        <f t="shared" si="28"/>
        <v>2.4866666666666664</v>
      </c>
    </row>
    <row r="237" spans="3:12" ht="12.75"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2" t="s">
        <v>113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t="s">
        <v>63</v>
      </c>
      <c r="B239" t="s">
        <v>12</v>
      </c>
      <c r="C239" s="8">
        <v>2.37</v>
      </c>
      <c r="D239" s="8">
        <v>2.75</v>
      </c>
      <c r="E239" s="8">
        <v>2.4</v>
      </c>
      <c r="F239" s="8">
        <v>2.76</v>
      </c>
      <c r="G239" s="8">
        <v>2.2</v>
      </c>
      <c r="H239" s="8">
        <v>1.39</v>
      </c>
      <c r="I239" s="8">
        <v>0.74</v>
      </c>
      <c r="J239" s="8">
        <v>1.37</v>
      </c>
      <c r="K239" s="8">
        <v>1.17</v>
      </c>
      <c r="L239" s="8">
        <f>AVERAGE(E239:G239)</f>
        <v>2.4533333333333336</v>
      </c>
    </row>
    <row r="240" spans="1:12" ht="12.75">
      <c r="A240" t="s">
        <v>64</v>
      </c>
      <c r="B240" t="s">
        <v>12</v>
      </c>
      <c r="C240" s="8">
        <v>3.41</v>
      </c>
      <c r="D240" s="8">
        <v>2.85</v>
      </c>
      <c r="E240" s="8">
        <v>2.65</v>
      </c>
      <c r="F240" s="8">
        <v>2.68</v>
      </c>
      <c r="G240" s="8">
        <v>2.16</v>
      </c>
      <c r="H240" s="8">
        <v>1.4</v>
      </c>
      <c r="I240" s="8">
        <v>0.73</v>
      </c>
      <c r="J240" s="8">
        <v>1.43</v>
      </c>
      <c r="K240" s="8">
        <v>1.23</v>
      </c>
      <c r="L240" s="8">
        <f>AVERAGE(E240:G240)</f>
        <v>2.4966666666666666</v>
      </c>
    </row>
    <row r="241" spans="1:12" ht="12.75">
      <c r="A241" t="s">
        <v>65</v>
      </c>
      <c r="B241" t="s">
        <v>12</v>
      </c>
      <c r="C241" s="8">
        <v>1.59</v>
      </c>
      <c r="D241" s="8">
        <v>3.01</v>
      </c>
      <c r="E241" s="8">
        <v>2.64</v>
      </c>
      <c r="F241" s="8">
        <v>2.54</v>
      </c>
      <c r="G241" s="8">
        <v>2.22</v>
      </c>
      <c r="H241" s="8">
        <v>1.41</v>
      </c>
      <c r="I241" s="8">
        <v>0.73</v>
      </c>
      <c r="J241" s="8">
        <v>1.4</v>
      </c>
      <c r="K241" s="8">
        <v>1.2</v>
      </c>
      <c r="L241" s="8">
        <f t="shared" si="25"/>
        <v>2.466666666666667</v>
      </c>
    </row>
    <row r="242" spans="1:12" ht="12.75">
      <c r="A242" t="s">
        <v>58</v>
      </c>
      <c r="B242" t="s">
        <v>12</v>
      </c>
      <c r="C242" s="8">
        <v>2.7</v>
      </c>
      <c r="D242" s="8">
        <v>2.51</v>
      </c>
      <c r="E242" s="8">
        <v>2.63</v>
      </c>
      <c r="F242" s="8">
        <v>2.56</v>
      </c>
      <c r="G242" s="8">
        <v>2.18</v>
      </c>
      <c r="H242" s="8">
        <v>1.38</v>
      </c>
      <c r="I242" s="8">
        <v>0.72</v>
      </c>
      <c r="J242" s="8">
        <v>1.17</v>
      </c>
      <c r="K242" s="8">
        <v>0.96</v>
      </c>
      <c r="L242" s="8">
        <f t="shared" si="25"/>
        <v>2.4566666666666666</v>
      </c>
    </row>
    <row r="243" spans="1:12" ht="12.75">
      <c r="A243" t="s">
        <v>59</v>
      </c>
      <c r="B243" t="s">
        <v>12</v>
      </c>
      <c r="C243" s="8">
        <v>2.47</v>
      </c>
      <c r="D243" s="8">
        <v>3.02</v>
      </c>
      <c r="E243" s="8">
        <v>2.37</v>
      </c>
      <c r="F243" s="8">
        <v>2.52</v>
      </c>
      <c r="G243" s="8">
        <v>2.2</v>
      </c>
      <c r="H243" s="8">
        <v>1.42</v>
      </c>
      <c r="I243" s="8">
        <v>0.66</v>
      </c>
      <c r="J243" s="8">
        <v>0.95</v>
      </c>
      <c r="K243" s="8">
        <v>0.8</v>
      </c>
      <c r="L243" s="8">
        <f t="shared" si="25"/>
        <v>2.3633333333333337</v>
      </c>
    </row>
    <row r="244" spans="2:12" s="2" customFormat="1" ht="12.75">
      <c r="B244" s="2" t="s">
        <v>40</v>
      </c>
      <c r="C244" s="14">
        <f>AVERAGE(C239:C243)</f>
        <v>2.508</v>
      </c>
      <c r="D244" s="14">
        <f aca="true" t="shared" si="29" ref="D244:L244">AVERAGE(D239:D243)</f>
        <v>2.828</v>
      </c>
      <c r="E244" s="14">
        <f t="shared" si="29"/>
        <v>2.5380000000000003</v>
      </c>
      <c r="F244" s="14">
        <f t="shared" si="29"/>
        <v>2.6119999999999997</v>
      </c>
      <c r="G244" s="14">
        <f t="shared" si="29"/>
        <v>2.192</v>
      </c>
      <c r="H244" s="14">
        <f t="shared" si="29"/>
        <v>1.4</v>
      </c>
      <c r="I244" s="14">
        <f t="shared" si="29"/>
        <v>0.716</v>
      </c>
      <c r="J244" s="14">
        <f t="shared" si="29"/>
        <v>1.2639999999999998</v>
      </c>
      <c r="K244" s="14">
        <f t="shared" si="29"/>
        <v>1.0719999999999998</v>
      </c>
      <c r="L244" s="14">
        <f t="shared" si="29"/>
        <v>2.4473333333333334</v>
      </c>
    </row>
    <row r="245" spans="2:12" s="2" customFormat="1" ht="12.75">
      <c r="B245" s="2" t="s">
        <v>69</v>
      </c>
      <c r="C245" s="14">
        <f>STDEV(C239:C243)</f>
        <v>0.6545380050081119</v>
      </c>
      <c r="D245" s="14">
        <f aca="true" t="shared" si="30" ref="D245:L245">STDEV(D239:D243)</f>
        <v>0.21076052761369324</v>
      </c>
      <c r="E245" s="14">
        <f t="shared" si="30"/>
        <v>0.14024977718341608</v>
      </c>
      <c r="F245" s="14">
        <f t="shared" si="30"/>
        <v>0.10353743284436287</v>
      </c>
      <c r="G245" s="14">
        <f t="shared" si="30"/>
        <v>0.022803508501982782</v>
      </c>
      <c r="H245" s="14">
        <f t="shared" si="30"/>
        <v>0.01581138830084191</v>
      </c>
      <c r="I245" s="14">
        <f t="shared" si="30"/>
        <v>0.03209361307176204</v>
      </c>
      <c r="J245" s="14">
        <f t="shared" si="30"/>
        <v>0.20292855885754582</v>
      </c>
      <c r="K245" s="14">
        <f t="shared" si="30"/>
        <v>0.1853914776897801</v>
      </c>
      <c r="L245" s="14">
        <f t="shared" si="30"/>
        <v>0.04996665554813233</v>
      </c>
    </row>
    <row r="246" spans="3:12" ht="12.75"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t="s">
        <v>60</v>
      </c>
      <c r="B247" t="s">
        <v>12</v>
      </c>
      <c r="C247" s="8">
        <v>3.35</v>
      </c>
      <c r="D247" s="8">
        <v>3.29</v>
      </c>
      <c r="E247" s="8">
        <v>2.83</v>
      </c>
      <c r="F247" s="8">
        <v>2.64</v>
      </c>
      <c r="G247" s="8">
        <v>2.04</v>
      </c>
      <c r="H247" s="8">
        <v>1.37</v>
      </c>
      <c r="I247" s="8">
        <v>0.65</v>
      </c>
      <c r="J247" s="8">
        <v>0.68</v>
      </c>
      <c r="K247" s="8">
        <v>0.68</v>
      </c>
      <c r="L247" s="8">
        <f t="shared" si="25"/>
        <v>2.5033333333333334</v>
      </c>
    </row>
    <row r="248" spans="1:12" ht="12.75">
      <c r="A248" t="s">
        <v>61</v>
      </c>
      <c r="B248" t="s">
        <v>12</v>
      </c>
      <c r="C248" s="8">
        <v>1.82</v>
      </c>
      <c r="D248" s="8">
        <v>2.72</v>
      </c>
      <c r="E248" s="8">
        <v>2.64</v>
      </c>
      <c r="F248" s="8">
        <v>2.65</v>
      </c>
      <c r="G248" s="8">
        <v>2.24</v>
      </c>
      <c r="H248" s="8">
        <v>1.33</v>
      </c>
      <c r="I248" s="8">
        <v>0.66</v>
      </c>
      <c r="J248" s="8">
        <v>0.68</v>
      </c>
      <c r="K248" s="8">
        <v>0.67</v>
      </c>
      <c r="L248" s="8">
        <f t="shared" si="25"/>
        <v>2.5100000000000002</v>
      </c>
    </row>
    <row r="249" spans="1:12" ht="12.75">
      <c r="A249" t="s">
        <v>62</v>
      </c>
      <c r="B249" t="s">
        <v>12</v>
      </c>
      <c r="C249" s="8">
        <v>1.98</v>
      </c>
      <c r="D249" s="8">
        <v>3.1</v>
      </c>
      <c r="E249" s="8">
        <v>2.79</v>
      </c>
      <c r="F249" s="8">
        <v>2.48</v>
      </c>
      <c r="G249" s="8">
        <v>2.09</v>
      </c>
      <c r="H249" s="8">
        <v>1.47</v>
      </c>
      <c r="I249" s="8">
        <v>0.66</v>
      </c>
      <c r="J249" s="8">
        <v>0.64</v>
      </c>
      <c r="K249" s="8">
        <v>0.63</v>
      </c>
      <c r="L249" s="8">
        <f t="shared" si="25"/>
        <v>2.453333333333333</v>
      </c>
    </row>
    <row r="250" s="14" customFormat="1" ht="12.75"/>
    <row r="252" spans="3:12" ht="12.75">
      <c r="C252" s="2">
        <v>125</v>
      </c>
      <c r="D252" s="2">
        <v>250</v>
      </c>
      <c r="E252" s="2">
        <v>500</v>
      </c>
      <c r="F252" s="2">
        <v>1000</v>
      </c>
      <c r="G252" s="2">
        <v>2000</v>
      </c>
      <c r="H252" s="2">
        <v>4000</v>
      </c>
      <c r="I252" s="2">
        <v>8000</v>
      </c>
      <c r="J252" s="2" t="s">
        <v>3</v>
      </c>
      <c r="K252" s="2" t="s">
        <v>4</v>
      </c>
      <c r="L252" s="2" t="s">
        <v>73</v>
      </c>
    </row>
    <row r="253" spans="1:12" ht="12.75">
      <c r="A253" t="s">
        <v>42</v>
      </c>
      <c r="B253" t="s">
        <v>13</v>
      </c>
      <c r="C253" s="8">
        <v>3.04</v>
      </c>
      <c r="D253" s="8">
        <v>2.2</v>
      </c>
      <c r="E253" s="8">
        <v>2.27</v>
      </c>
      <c r="F253" s="8">
        <v>2.05</v>
      </c>
      <c r="G253" s="8">
        <v>1.59</v>
      </c>
      <c r="H253" s="8">
        <v>1.02</v>
      </c>
      <c r="I253" s="8">
        <v>0.4</v>
      </c>
      <c r="J253" s="8">
        <v>0.79</v>
      </c>
      <c r="K253" s="8" t="s">
        <v>16</v>
      </c>
      <c r="L253" s="8">
        <f>AVERAGE(E253:G253)</f>
        <v>1.97</v>
      </c>
    </row>
    <row r="254" spans="1:12" ht="12.75">
      <c r="A254" t="s">
        <v>43</v>
      </c>
      <c r="B254" t="s">
        <v>13</v>
      </c>
      <c r="C254" s="8">
        <v>2.74</v>
      </c>
      <c r="D254" s="8">
        <v>2.86</v>
      </c>
      <c r="E254" s="8">
        <v>2.75</v>
      </c>
      <c r="F254" s="8">
        <v>2.36</v>
      </c>
      <c r="G254" s="8">
        <v>1.92</v>
      </c>
      <c r="H254" s="8">
        <v>1.15</v>
      </c>
      <c r="I254" s="8">
        <v>0.57</v>
      </c>
      <c r="J254" s="8">
        <v>1.17</v>
      </c>
      <c r="K254" s="8">
        <v>1.01</v>
      </c>
      <c r="L254" s="8">
        <f aca="true" t="shared" si="31" ref="L254:L341">AVERAGE(E254:G254)</f>
        <v>2.3433333333333333</v>
      </c>
    </row>
    <row r="255" spans="3:12" ht="12.75"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2" t="s">
        <v>114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t="s">
        <v>44</v>
      </c>
      <c r="B257" t="s">
        <v>13</v>
      </c>
      <c r="C257" s="8">
        <v>2.72</v>
      </c>
      <c r="D257" s="8">
        <v>2.62</v>
      </c>
      <c r="E257" s="8">
        <v>2.67</v>
      </c>
      <c r="F257" s="8">
        <v>2.48</v>
      </c>
      <c r="G257" s="8">
        <v>2.02</v>
      </c>
      <c r="H257" s="8">
        <v>1.26</v>
      </c>
      <c r="I257" s="8">
        <v>0.7</v>
      </c>
      <c r="J257" s="8">
        <v>1.49</v>
      </c>
      <c r="K257" s="8">
        <v>1.43</v>
      </c>
      <c r="L257" s="8">
        <f t="shared" si="31"/>
        <v>2.39</v>
      </c>
    </row>
    <row r="258" spans="1:12" ht="12.75">
      <c r="A258" t="s">
        <v>45</v>
      </c>
      <c r="B258" t="s">
        <v>13</v>
      </c>
      <c r="C258" s="8">
        <v>2.78</v>
      </c>
      <c r="D258" s="8">
        <v>2.87</v>
      </c>
      <c r="E258" s="8">
        <v>2.76</v>
      </c>
      <c r="F258" s="8">
        <v>2.63</v>
      </c>
      <c r="G258" s="8">
        <v>2.06</v>
      </c>
      <c r="H258" s="8">
        <v>1.28</v>
      </c>
      <c r="I258" s="8">
        <v>0.69</v>
      </c>
      <c r="J258" s="8">
        <v>1.5</v>
      </c>
      <c r="K258" s="8">
        <v>1.43</v>
      </c>
      <c r="L258" s="8">
        <f t="shared" si="31"/>
        <v>2.483333333333333</v>
      </c>
    </row>
    <row r="259" spans="1:12" ht="12.75">
      <c r="A259" t="s">
        <v>46</v>
      </c>
      <c r="B259" t="s">
        <v>13</v>
      </c>
      <c r="C259" s="8">
        <v>2.99</v>
      </c>
      <c r="D259" s="8">
        <v>2.68</v>
      </c>
      <c r="E259" s="8">
        <v>2.55</v>
      </c>
      <c r="F259" s="8">
        <v>2.56</v>
      </c>
      <c r="G259" s="8">
        <v>2.08</v>
      </c>
      <c r="H259" s="8">
        <v>1.3</v>
      </c>
      <c r="I259" s="8">
        <v>0.71</v>
      </c>
      <c r="J259" s="8">
        <v>1.57</v>
      </c>
      <c r="K259" s="8">
        <v>1.55</v>
      </c>
      <c r="L259" s="8">
        <f t="shared" si="31"/>
        <v>2.3966666666666665</v>
      </c>
    </row>
    <row r="260" spans="1:12" ht="12.75">
      <c r="A260" t="s">
        <v>47</v>
      </c>
      <c r="B260" t="s">
        <v>13</v>
      </c>
      <c r="C260" s="8">
        <v>2.85</v>
      </c>
      <c r="D260" s="8">
        <v>2.64</v>
      </c>
      <c r="E260" s="8">
        <v>2.87</v>
      </c>
      <c r="F260" s="8">
        <v>2.57</v>
      </c>
      <c r="G260" s="8">
        <v>2.24</v>
      </c>
      <c r="H260" s="8">
        <v>1.39</v>
      </c>
      <c r="I260" s="8">
        <v>0.75</v>
      </c>
      <c r="J260" s="8">
        <v>1.76</v>
      </c>
      <c r="K260" s="8">
        <v>1.77</v>
      </c>
      <c r="L260" s="8">
        <f t="shared" si="31"/>
        <v>2.56</v>
      </c>
    </row>
    <row r="261" spans="1:12" ht="12.75">
      <c r="A261" t="s">
        <v>48</v>
      </c>
      <c r="B261" t="s">
        <v>13</v>
      </c>
      <c r="C261" s="8">
        <v>2.65</v>
      </c>
      <c r="D261" s="8">
        <v>2.83</v>
      </c>
      <c r="E261" s="8">
        <v>2.59</v>
      </c>
      <c r="F261" s="8">
        <v>2.61</v>
      </c>
      <c r="G261" s="8">
        <v>2.19</v>
      </c>
      <c r="H261" s="8">
        <v>1.46</v>
      </c>
      <c r="I261" s="8">
        <v>0.8</v>
      </c>
      <c r="J261" s="8">
        <v>1.92</v>
      </c>
      <c r="K261" s="8">
        <v>1.94</v>
      </c>
      <c r="L261" s="8">
        <f t="shared" si="31"/>
        <v>2.463333333333333</v>
      </c>
    </row>
    <row r="262" spans="1:12" ht="12.75">
      <c r="A262" t="s">
        <v>49</v>
      </c>
      <c r="B262" t="s">
        <v>13</v>
      </c>
      <c r="C262" s="8">
        <v>2.62</v>
      </c>
      <c r="D262" s="8">
        <v>2.65</v>
      </c>
      <c r="E262" s="8">
        <v>2.87</v>
      </c>
      <c r="F262" s="8">
        <v>2.65</v>
      </c>
      <c r="G262" s="8">
        <v>2.2</v>
      </c>
      <c r="H262" s="8">
        <v>1.46</v>
      </c>
      <c r="I262" s="8">
        <v>0.82</v>
      </c>
      <c r="J262" s="8">
        <v>1.91</v>
      </c>
      <c r="K262" s="8">
        <v>2.01</v>
      </c>
      <c r="L262" s="8">
        <f t="shared" si="31"/>
        <v>2.5733333333333333</v>
      </c>
    </row>
    <row r="263" spans="1:12" ht="12.75">
      <c r="A263" t="s">
        <v>50</v>
      </c>
      <c r="B263" t="s">
        <v>13</v>
      </c>
      <c r="C263" s="8">
        <v>2.79</v>
      </c>
      <c r="D263" s="8">
        <v>2.74</v>
      </c>
      <c r="E263" s="8">
        <v>2.68</v>
      </c>
      <c r="F263" s="8">
        <v>2.57</v>
      </c>
      <c r="G263" s="8">
        <v>2.19</v>
      </c>
      <c r="H263" s="8">
        <v>1.46</v>
      </c>
      <c r="I263" s="8">
        <v>0.87</v>
      </c>
      <c r="J263" s="8">
        <v>1.93</v>
      </c>
      <c r="K263" s="8">
        <v>2.01</v>
      </c>
      <c r="L263" s="8">
        <f t="shared" si="31"/>
        <v>2.48</v>
      </c>
    </row>
    <row r="264" spans="1:12" ht="12.75">
      <c r="A264" t="s">
        <v>51</v>
      </c>
      <c r="B264" t="s">
        <v>13</v>
      </c>
      <c r="C264" s="8">
        <v>3</v>
      </c>
      <c r="D264" s="8">
        <v>2.41</v>
      </c>
      <c r="E264" s="8">
        <v>2.69</v>
      </c>
      <c r="F264" s="8">
        <v>2.56</v>
      </c>
      <c r="G264" s="8">
        <v>2.22</v>
      </c>
      <c r="H264" s="8">
        <v>1.46</v>
      </c>
      <c r="I264" s="8">
        <v>0.87</v>
      </c>
      <c r="J264" s="8">
        <v>1.95</v>
      </c>
      <c r="K264" s="8">
        <v>2.05</v>
      </c>
      <c r="L264" s="8">
        <f t="shared" si="31"/>
        <v>2.49</v>
      </c>
    </row>
    <row r="265" spans="1:12" ht="12.75">
      <c r="A265" t="s">
        <v>52</v>
      </c>
      <c r="B265" t="s">
        <v>13</v>
      </c>
      <c r="C265" s="8">
        <v>2.43</v>
      </c>
      <c r="D265" s="8">
        <v>2.62</v>
      </c>
      <c r="E265" s="8">
        <v>2.6</v>
      </c>
      <c r="F265" s="8">
        <v>2.59</v>
      </c>
      <c r="G265" s="8">
        <v>2.24</v>
      </c>
      <c r="H265" s="8">
        <v>1.45</v>
      </c>
      <c r="I265" s="8">
        <v>0.86</v>
      </c>
      <c r="J265" s="8">
        <v>1.98</v>
      </c>
      <c r="K265" s="8">
        <v>2.07</v>
      </c>
      <c r="L265" s="8">
        <f t="shared" si="31"/>
        <v>2.4766666666666666</v>
      </c>
    </row>
    <row r="266" spans="1:12" ht="12.75">
      <c r="A266" t="s">
        <v>53</v>
      </c>
      <c r="B266" t="s">
        <v>13</v>
      </c>
      <c r="C266" s="8">
        <v>2.58</v>
      </c>
      <c r="D266" s="8">
        <v>2.84</v>
      </c>
      <c r="E266" s="8">
        <v>2.77</v>
      </c>
      <c r="F266" s="8">
        <v>2.67</v>
      </c>
      <c r="G266" s="8">
        <v>2.15</v>
      </c>
      <c r="H266" s="8">
        <v>1.41</v>
      </c>
      <c r="I266" s="8">
        <v>0.85</v>
      </c>
      <c r="J266" s="8">
        <v>1.94</v>
      </c>
      <c r="K266" s="8">
        <v>2.05</v>
      </c>
      <c r="L266" s="8">
        <f t="shared" si="31"/>
        <v>2.53</v>
      </c>
    </row>
    <row r="267" spans="1:12" ht="12.75">
      <c r="A267" t="s">
        <v>54</v>
      </c>
      <c r="B267" t="s">
        <v>13</v>
      </c>
      <c r="C267" s="8">
        <v>2.24</v>
      </c>
      <c r="D267" s="8">
        <v>2.73</v>
      </c>
      <c r="E267" s="8">
        <v>2.71</v>
      </c>
      <c r="F267" s="8">
        <v>2.67</v>
      </c>
      <c r="G267" s="8">
        <v>2.19</v>
      </c>
      <c r="H267" s="8">
        <v>1.47</v>
      </c>
      <c r="I267" s="8">
        <v>0.88</v>
      </c>
      <c r="J267" s="8">
        <v>2.01</v>
      </c>
      <c r="K267" s="8">
        <v>2.13</v>
      </c>
      <c r="L267" s="8">
        <f t="shared" si="31"/>
        <v>2.5233333333333334</v>
      </c>
    </row>
    <row r="268" spans="1:12" ht="12.75">
      <c r="A268" t="s">
        <v>60</v>
      </c>
      <c r="B268" t="s">
        <v>13</v>
      </c>
      <c r="C268" s="8">
        <v>1.98</v>
      </c>
      <c r="D268" s="8">
        <v>2.36</v>
      </c>
      <c r="E268" s="8">
        <v>2.43</v>
      </c>
      <c r="F268" s="8">
        <v>2.57</v>
      </c>
      <c r="G268" s="8">
        <v>2.23</v>
      </c>
      <c r="H268" s="8">
        <v>1.51</v>
      </c>
      <c r="I268" s="8">
        <v>0.77</v>
      </c>
      <c r="J268" s="8">
        <v>1.18</v>
      </c>
      <c r="K268" s="8">
        <v>0.64</v>
      </c>
      <c r="L268" s="8">
        <f>AVERAGE(E268:G268)</f>
        <v>2.41</v>
      </c>
    </row>
    <row r="269" spans="2:12" s="2" customFormat="1" ht="12.75">
      <c r="B269" s="2" t="s">
        <v>40</v>
      </c>
      <c r="C269" s="14">
        <f>AVERAGE(C257:C268)</f>
        <v>2.6358333333333333</v>
      </c>
      <c r="D269" s="14">
        <f aca="true" t="shared" si="32" ref="D269:L269">AVERAGE(D257:D268)</f>
        <v>2.6658333333333335</v>
      </c>
      <c r="E269" s="14">
        <f t="shared" si="32"/>
        <v>2.6825000000000006</v>
      </c>
      <c r="F269" s="14">
        <f t="shared" si="32"/>
        <v>2.5941666666666667</v>
      </c>
      <c r="G269" s="14">
        <f t="shared" si="32"/>
        <v>2.1675</v>
      </c>
      <c r="H269" s="14">
        <f t="shared" si="32"/>
        <v>1.4091666666666667</v>
      </c>
      <c r="I269" s="14">
        <f t="shared" si="32"/>
        <v>0.7975</v>
      </c>
      <c r="J269" s="14">
        <f t="shared" si="32"/>
        <v>1.7616666666666667</v>
      </c>
      <c r="K269" s="14">
        <f t="shared" si="32"/>
        <v>1.7566666666666666</v>
      </c>
      <c r="L269" s="14">
        <f t="shared" si="32"/>
        <v>2.481388888888889</v>
      </c>
    </row>
    <row r="270" spans="2:12" s="2" customFormat="1" ht="12.75">
      <c r="B270" s="2" t="s">
        <v>69</v>
      </c>
      <c r="C270" s="14">
        <f>STDEV(C257:C268)</f>
        <v>0.29974104985753913</v>
      </c>
      <c r="D270" s="14">
        <f aca="true" t="shared" si="33" ref="D270:L270">STDEV(D257:D268)</f>
        <v>0.1575066136177567</v>
      </c>
      <c r="E270" s="14">
        <f t="shared" si="33"/>
        <v>0.12849655106795463</v>
      </c>
      <c r="F270" s="14">
        <f t="shared" si="33"/>
        <v>0.05501377238033672</v>
      </c>
      <c r="G270" s="14">
        <f t="shared" si="33"/>
        <v>0.07448306702016189</v>
      </c>
      <c r="H270" s="14">
        <f t="shared" si="33"/>
        <v>0.08371578903249448</v>
      </c>
      <c r="I270" s="14">
        <f t="shared" si="33"/>
        <v>0.07149380138420108</v>
      </c>
      <c r="J270" s="14">
        <f t="shared" si="33"/>
        <v>0.2644663007689724</v>
      </c>
      <c r="K270" s="14">
        <f t="shared" si="33"/>
        <v>0.4343089251031363</v>
      </c>
      <c r="L270" s="14">
        <f t="shared" si="33"/>
        <v>0.06015902047163673</v>
      </c>
    </row>
    <row r="271" spans="3:12" ht="12.75"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2" t="s">
        <v>112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t="s">
        <v>56</v>
      </c>
      <c r="B273" t="s">
        <v>13</v>
      </c>
      <c r="C273" s="8">
        <v>2.21</v>
      </c>
      <c r="D273" s="8">
        <v>3.01</v>
      </c>
      <c r="E273" s="8">
        <v>2.66</v>
      </c>
      <c r="F273" s="8">
        <v>2.72</v>
      </c>
      <c r="G273" s="8">
        <v>2.22</v>
      </c>
      <c r="H273" s="8">
        <v>1.48</v>
      </c>
      <c r="I273" s="8">
        <v>0.75</v>
      </c>
      <c r="J273" s="8">
        <v>1.25</v>
      </c>
      <c r="K273" s="8">
        <v>0.91</v>
      </c>
      <c r="L273" s="8">
        <f t="shared" si="31"/>
        <v>2.5333333333333337</v>
      </c>
    </row>
    <row r="274" spans="1:12" ht="12.75">
      <c r="A274" t="s">
        <v>57</v>
      </c>
      <c r="B274" t="s">
        <v>13</v>
      </c>
      <c r="C274" s="8">
        <v>1.32</v>
      </c>
      <c r="D274" s="8">
        <v>2.71</v>
      </c>
      <c r="E274" s="8">
        <v>2.53</v>
      </c>
      <c r="F274" s="8">
        <v>2.65</v>
      </c>
      <c r="G274" s="8">
        <v>2.11</v>
      </c>
      <c r="H274" s="8">
        <v>1.47</v>
      </c>
      <c r="I274" s="8">
        <v>0.78</v>
      </c>
      <c r="J274" s="8">
        <v>1.54</v>
      </c>
      <c r="K274" s="8">
        <v>1.31</v>
      </c>
      <c r="L274" s="8">
        <f t="shared" si="31"/>
        <v>2.4299999999999997</v>
      </c>
    </row>
    <row r="275" spans="2:12" s="2" customFormat="1" ht="12.75">
      <c r="B275" s="2" t="s">
        <v>40</v>
      </c>
      <c r="C275" s="14">
        <f>AVERAGE(C273:C274)</f>
        <v>1.7650000000000001</v>
      </c>
      <c r="D275" s="14">
        <f aca="true" t="shared" si="34" ref="D275:L275">AVERAGE(D273:D274)</f>
        <v>2.86</v>
      </c>
      <c r="E275" s="14">
        <f t="shared" si="34"/>
        <v>2.5949999999999998</v>
      </c>
      <c r="F275" s="14">
        <f t="shared" si="34"/>
        <v>2.685</v>
      </c>
      <c r="G275" s="14">
        <f t="shared" si="34"/>
        <v>2.165</v>
      </c>
      <c r="H275" s="14">
        <f t="shared" si="34"/>
        <v>1.475</v>
      </c>
      <c r="I275" s="14">
        <f t="shared" si="34"/>
        <v>0.765</v>
      </c>
      <c r="J275" s="14">
        <f t="shared" si="34"/>
        <v>1.395</v>
      </c>
      <c r="K275" s="14">
        <f t="shared" si="34"/>
        <v>1.11</v>
      </c>
      <c r="L275" s="14">
        <f t="shared" si="34"/>
        <v>2.4816666666666665</v>
      </c>
    </row>
    <row r="276" spans="3:12" ht="12.75"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2" t="s">
        <v>113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t="s">
        <v>63</v>
      </c>
      <c r="B278" t="s">
        <v>13</v>
      </c>
      <c r="C278" s="8">
        <v>1.8</v>
      </c>
      <c r="D278" s="8">
        <v>2.61</v>
      </c>
      <c r="E278" s="8">
        <v>2.7</v>
      </c>
      <c r="F278" s="8">
        <v>2.61</v>
      </c>
      <c r="G278" s="8">
        <v>2.17</v>
      </c>
      <c r="H278" s="8">
        <v>1.44</v>
      </c>
      <c r="I278" s="8">
        <v>0.8</v>
      </c>
      <c r="J278" s="8">
        <v>1.5</v>
      </c>
      <c r="K278" s="8">
        <v>1.26</v>
      </c>
      <c r="L278" s="8">
        <f t="shared" si="31"/>
        <v>2.4933333333333336</v>
      </c>
    </row>
    <row r="279" spans="1:12" ht="12.75">
      <c r="A279" t="s">
        <v>64</v>
      </c>
      <c r="B279" t="s">
        <v>13</v>
      </c>
      <c r="C279" s="8">
        <v>2.55</v>
      </c>
      <c r="D279" s="8">
        <v>2.52</v>
      </c>
      <c r="E279" s="8">
        <v>2.58</v>
      </c>
      <c r="F279" s="8">
        <v>2.65</v>
      </c>
      <c r="G279" s="8">
        <v>2.16</v>
      </c>
      <c r="H279" s="8">
        <v>1.47</v>
      </c>
      <c r="I279" s="8">
        <v>0.79</v>
      </c>
      <c r="J279" s="8">
        <v>1.66</v>
      </c>
      <c r="K279" s="8">
        <v>1.47</v>
      </c>
      <c r="L279" s="8">
        <f t="shared" si="31"/>
        <v>2.4633333333333334</v>
      </c>
    </row>
    <row r="280" spans="1:12" ht="12.75">
      <c r="A280" t="s">
        <v>65</v>
      </c>
      <c r="B280" t="s">
        <v>13</v>
      </c>
      <c r="C280" s="8" t="s">
        <v>16</v>
      </c>
      <c r="D280" s="8">
        <v>6.73</v>
      </c>
      <c r="E280" s="8">
        <v>2.77</v>
      </c>
      <c r="F280" s="8">
        <v>2.61</v>
      </c>
      <c r="G280" s="8">
        <v>2.2</v>
      </c>
      <c r="H280" s="8">
        <v>1.46</v>
      </c>
      <c r="I280" s="8">
        <v>0.79</v>
      </c>
      <c r="J280" s="8">
        <v>1.76</v>
      </c>
      <c r="K280" s="8">
        <v>1.63</v>
      </c>
      <c r="L280" s="8">
        <f t="shared" si="31"/>
        <v>2.526666666666667</v>
      </c>
    </row>
    <row r="281" spans="1:12" ht="12.75">
      <c r="A281" t="s">
        <v>58</v>
      </c>
      <c r="B281" t="s">
        <v>13</v>
      </c>
      <c r="C281" s="8">
        <v>1.65</v>
      </c>
      <c r="D281" s="8">
        <v>2.42</v>
      </c>
      <c r="E281" s="8">
        <v>2.76</v>
      </c>
      <c r="F281" s="8">
        <v>2.52</v>
      </c>
      <c r="G281" s="8">
        <v>2.17</v>
      </c>
      <c r="H281" s="8">
        <v>1.51</v>
      </c>
      <c r="I281" s="8">
        <v>0.78</v>
      </c>
      <c r="J281" s="8">
        <v>1.2</v>
      </c>
      <c r="K281" s="8">
        <v>0.85</v>
      </c>
      <c r="L281" s="8">
        <f t="shared" si="31"/>
        <v>2.483333333333333</v>
      </c>
    </row>
    <row r="282" spans="1:12" ht="12.75">
      <c r="A282" t="s">
        <v>59</v>
      </c>
      <c r="B282" t="s">
        <v>13</v>
      </c>
      <c r="C282" s="8">
        <v>1.86</v>
      </c>
      <c r="D282" s="8">
        <v>2.07</v>
      </c>
      <c r="E282" s="8">
        <v>2.68</v>
      </c>
      <c r="F282" s="8">
        <v>2.58</v>
      </c>
      <c r="G282" s="8">
        <v>2.21</v>
      </c>
      <c r="H282" s="8">
        <v>1.5</v>
      </c>
      <c r="I282" s="8">
        <v>0.79</v>
      </c>
      <c r="J282" s="8">
        <v>1.23</v>
      </c>
      <c r="K282" s="8">
        <v>0.86</v>
      </c>
      <c r="L282" s="8">
        <f>AVERAGE(E282:G282)</f>
        <v>2.4899999999999998</v>
      </c>
    </row>
    <row r="283" spans="2:12" s="2" customFormat="1" ht="12.75">
      <c r="B283" s="2" t="s">
        <v>40</v>
      </c>
      <c r="C283" s="14">
        <f>AVERAGE(C278:C282)</f>
        <v>1.965</v>
      </c>
      <c r="D283" s="14">
        <f aca="true" t="shared" si="35" ref="D283:L283">AVERAGE(D278:D282)</f>
        <v>3.2699999999999996</v>
      </c>
      <c r="E283" s="14">
        <f t="shared" si="35"/>
        <v>2.698</v>
      </c>
      <c r="F283" s="14">
        <f t="shared" si="35"/>
        <v>2.594</v>
      </c>
      <c r="G283" s="14">
        <f t="shared" si="35"/>
        <v>2.182</v>
      </c>
      <c r="H283" s="14">
        <f t="shared" si="35"/>
        <v>1.476</v>
      </c>
      <c r="I283" s="14">
        <f t="shared" si="35"/>
        <v>0.79</v>
      </c>
      <c r="J283" s="14">
        <f t="shared" si="35"/>
        <v>1.47</v>
      </c>
      <c r="K283" s="14">
        <f t="shared" si="35"/>
        <v>1.214</v>
      </c>
      <c r="L283" s="14">
        <f t="shared" si="35"/>
        <v>2.4913333333333334</v>
      </c>
    </row>
    <row r="284" spans="2:12" s="2" customFormat="1" ht="12.75">
      <c r="B284" s="2" t="s">
        <v>69</v>
      </c>
      <c r="C284" s="14">
        <f>STDEV(C278:C282)</f>
        <v>0.39987498046264386</v>
      </c>
      <c r="D284" s="14">
        <f aca="true" t="shared" si="36" ref="D284:L284">STDEV(D278:D282)</f>
        <v>1.9450064267246017</v>
      </c>
      <c r="E284" s="14">
        <f t="shared" si="36"/>
        <v>0.07628892449105383</v>
      </c>
      <c r="F284" s="14">
        <f t="shared" si="36"/>
        <v>0.04827007354458862</v>
      </c>
      <c r="G284" s="14">
        <f t="shared" si="36"/>
        <v>0.021679483388678807</v>
      </c>
      <c r="H284" s="14">
        <f t="shared" si="36"/>
        <v>0.028809720581775892</v>
      </c>
      <c r="I284" s="14">
        <f t="shared" si="36"/>
        <v>0.007071067811865481</v>
      </c>
      <c r="J284" s="14">
        <f t="shared" si="36"/>
        <v>0.25079872407968895</v>
      </c>
      <c r="K284" s="14">
        <f t="shared" si="36"/>
        <v>0.35302974378938734</v>
      </c>
      <c r="L284" s="14">
        <f t="shared" si="36"/>
        <v>0.022924998485399296</v>
      </c>
    </row>
    <row r="285" spans="3:12" ht="12.75"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t="s">
        <v>60</v>
      </c>
      <c r="B286" t="s">
        <v>13</v>
      </c>
      <c r="C286" s="8">
        <v>1.98</v>
      </c>
      <c r="D286" s="8">
        <v>2.36</v>
      </c>
      <c r="E286" s="8">
        <v>2.43</v>
      </c>
      <c r="F286" s="8">
        <v>2.57</v>
      </c>
      <c r="G286" s="8">
        <v>2.23</v>
      </c>
      <c r="H286" s="8">
        <v>1.51</v>
      </c>
      <c r="I286" s="8">
        <v>0.77</v>
      </c>
      <c r="J286" s="8">
        <v>1.18</v>
      </c>
      <c r="K286" s="8">
        <v>0.64</v>
      </c>
      <c r="L286" s="8">
        <f t="shared" si="31"/>
        <v>2.41</v>
      </c>
    </row>
    <row r="287" spans="1:12" ht="12.75">
      <c r="A287" t="s">
        <v>61</v>
      </c>
      <c r="B287" t="s">
        <v>13</v>
      </c>
      <c r="C287" s="8">
        <v>0.99</v>
      </c>
      <c r="D287" s="8">
        <v>2.41</v>
      </c>
      <c r="E287" s="8">
        <v>2.43</v>
      </c>
      <c r="F287" s="8">
        <v>2.57</v>
      </c>
      <c r="G287" s="8">
        <v>2.17</v>
      </c>
      <c r="H287" s="8">
        <v>1.47</v>
      </c>
      <c r="I287" s="8">
        <v>0.78</v>
      </c>
      <c r="J287" s="8">
        <v>1.43</v>
      </c>
      <c r="K287" s="8">
        <v>0.93</v>
      </c>
      <c r="L287" s="8">
        <f t="shared" si="31"/>
        <v>2.39</v>
      </c>
    </row>
    <row r="288" spans="1:12" ht="12.75">
      <c r="A288" t="s">
        <v>62</v>
      </c>
      <c r="B288" t="s">
        <v>13</v>
      </c>
      <c r="C288" s="8">
        <v>2.16</v>
      </c>
      <c r="D288" s="8">
        <v>2.11</v>
      </c>
      <c r="E288" s="8">
        <v>2.54</v>
      </c>
      <c r="F288" s="8">
        <v>2.58</v>
      </c>
      <c r="G288" s="8">
        <v>2.16</v>
      </c>
      <c r="H288" s="8">
        <v>1.48</v>
      </c>
      <c r="I288" s="8">
        <v>0.78</v>
      </c>
      <c r="J288" s="8">
        <v>1.1</v>
      </c>
      <c r="K288" s="8">
        <v>0.64</v>
      </c>
      <c r="L288" s="8">
        <f t="shared" si="31"/>
        <v>2.4266666666666667</v>
      </c>
    </row>
    <row r="289" spans="2:12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1" spans="3:12" ht="12.75">
      <c r="C291" s="2">
        <v>125</v>
      </c>
      <c r="D291" s="2">
        <v>250</v>
      </c>
      <c r="E291" s="2">
        <v>500</v>
      </c>
      <c r="F291" s="2">
        <v>1000</v>
      </c>
      <c r="G291" s="2">
        <v>2000</v>
      </c>
      <c r="H291" s="2">
        <v>4000</v>
      </c>
      <c r="I291" s="2">
        <v>8000</v>
      </c>
      <c r="J291" s="2" t="s">
        <v>3</v>
      </c>
      <c r="K291" s="2" t="s">
        <v>4</v>
      </c>
      <c r="L291" s="2" t="s">
        <v>73</v>
      </c>
    </row>
    <row r="292" spans="1:12" ht="12.75">
      <c r="A292" t="s">
        <v>42</v>
      </c>
      <c r="B292" t="s">
        <v>15</v>
      </c>
      <c r="C292" s="8">
        <v>2.59</v>
      </c>
      <c r="D292" s="8">
        <v>2.4</v>
      </c>
      <c r="E292" s="8">
        <v>2.47</v>
      </c>
      <c r="F292" s="8">
        <v>2.39</v>
      </c>
      <c r="G292" s="8">
        <v>1.97</v>
      </c>
      <c r="H292" s="8">
        <v>1.2</v>
      </c>
      <c r="I292" s="8">
        <v>0.55</v>
      </c>
      <c r="J292" s="8">
        <v>1.34</v>
      </c>
      <c r="K292" s="8">
        <v>1.27</v>
      </c>
      <c r="L292" s="8">
        <f t="shared" si="31"/>
        <v>2.276666666666667</v>
      </c>
    </row>
    <row r="293" spans="1:12" ht="12.75">
      <c r="A293" t="s">
        <v>43</v>
      </c>
      <c r="B293" t="s">
        <v>15</v>
      </c>
      <c r="C293" s="8">
        <v>2.71</v>
      </c>
      <c r="D293" s="8">
        <v>2.88</v>
      </c>
      <c r="E293" s="8">
        <v>2.71</v>
      </c>
      <c r="F293" s="8">
        <v>2.5</v>
      </c>
      <c r="G293" s="8">
        <v>2.03</v>
      </c>
      <c r="H293" s="8">
        <v>1.32</v>
      </c>
      <c r="I293" s="8">
        <v>0.7</v>
      </c>
      <c r="J293" s="8">
        <v>1.6</v>
      </c>
      <c r="K293" s="8">
        <v>1.59</v>
      </c>
      <c r="L293" s="8">
        <f t="shared" si="31"/>
        <v>2.4133333333333336</v>
      </c>
    </row>
    <row r="294" spans="3:12" ht="12.75"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2" t="s">
        <v>114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t="s">
        <v>44</v>
      </c>
      <c r="B296" t="s">
        <v>15</v>
      </c>
      <c r="C296" s="8">
        <v>2.62</v>
      </c>
      <c r="D296" s="8">
        <v>2.65</v>
      </c>
      <c r="E296" s="8">
        <v>2.68</v>
      </c>
      <c r="F296" s="8">
        <v>2.53</v>
      </c>
      <c r="G296" s="8">
        <v>2.12</v>
      </c>
      <c r="H296" s="8">
        <v>1.36</v>
      </c>
      <c r="I296" s="8">
        <v>0.76</v>
      </c>
      <c r="J296" s="8">
        <v>1.76</v>
      </c>
      <c r="K296" s="8">
        <v>1.79</v>
      </c>
      <c r="L296" s="8">
        <f>AVERAGE(E296:G296)</f>
        <v>2.4433333333333334</v>
      </c>
    </row>
    <row r="297" spans="1:12" ht="12.75">
      <c r="A297" t="s">
        <v>45</v>
      </c>
      <c r="B297" t="s">
        <v>15</v>
      </c>
      <c r="C297" s="8">
        <v>2.79</v>
      </c>
      <c r="D297" s="8">
        <v>2.89</v>
      </c>
      <c r="E297" s="8">
        <v>2.74</v>
      </c>
      <c r="F297" s="8">
        <v>2.64</v>
      </c>
      <c r="G297" s="8">
        <v>2.13</v>
      </c>
      <c r="H297" s="8">
        <v>1.38</v>
      </c>
      <c r="I297" s="8">
        <v>0.76</v>
      </c>
      <c r="J297" s="8">
        <v>1.78</v>
      </c>
      <c r="K297" s="8">
        <v>1.81</v>
      </c>
      <c r="L297" s="8">
        <f t="shared" si="31"/>
        <v>2.5033333333333334</v>
      </c>
    </row>
    <row r="298" spans="1:12" ht="12.75">
      <c r="A298" t="s">
        <v>46</v>
      </c>
      <c r="B298" t="s">
        <v>15</v>
      </c>
      <c r="C298" s="8">
        <v>2.89</v>
      </c>
      <c r="D298" s="8">
        <v>2.77</v>
      </c>
      <c r="E298" s="8">
        <v>2.65</v>
      </c>
      <c r="F298" s="8">
        <v>2.61</v>
      </c>
      <c r="G298" s="8">
        <v>2.17</v>
      </c>
      <c r="H298" s="8">
        <v>1.41</v>
      </c>
      <c r="I298" s="8">
        <v>0.77</v>
      </c>
      <c r="J298" s="8">
        <v>1.83</v>
      </c>
      <c r="K298" s="8">
        <v>1.88</v>
      </c>
      <c r="L298" s="8">
        <f t="shared" si="31"/>
        <v>2.4766666666666666</v>
      </c>
    </row>
    <row r="299" spans="1:12" ht="12.75">
      <c r="A299" t="s">
        <v>47</v>
      </c>
      <c r="B299" t="s">
        <v>15</v>
      </c>
      <c r="C299" s="8">
        <v>2.67</v>
      </c>
      <c r="D299" s="8">
        <v>2.78</v>
      </c>
      <c r="E299" s="8">
        <v>2.79</v>
      </c>
      <c r="F299" s="8">
        <v>2.62</v>
      </c>
      <c r="G299" s="8">
        <v>2.18</v>
      </c>
      <c r="H299" s="8">
        <v>1.44</v>
      </c>
      <c r="I299" s="8">
        <v>0.82</v>
      </c>
      <c r="J299" s="8">
        <v>1.93</v>
      </c>
      <c r="K299" s="8">
        <v>2</v>
      </c>
      <c r="L299" s="8">
        <f t="shared" si="31"/>
        <v>2.53</v>
      </c>
    </row>
    <row r="300" spans="1:12" ht="12.75">
      <c r="A300" t="s">
        <v>48</v>
      </c>
      <c r="B300" t="s">
        <v>15</v>
      </c>
      <c r="C300" s="8">
        <v>2.76</v>
      </c>
      <c r="D300" s="8">
        <v>2.83</v>
      </c>
      <c r="E300" s="8">
        <v>2.65</v>
      </c>
      <c r="F300" s="8">
        <v>2.63</v>
      </c>
      <c r="G300" s="8">
        <v>2.17</v>
      </c>
      <c r="H300" s="8">
        <v>1.48</v>
      </c>
      <c r="I300" s="8">
        <v>0.84</v>
      </c>
      <c r="J300" s="8">
        <v>2.01</v>
      </c>
      <c r="K300" s="8">
        <v>2.09</v>
      </c>
      <c r="L300" s="8">
        <f t="shared" si="31"/>
        <v>2.483333333333333</v>
      </c>
    </row>
    <row r="301" spans="1:12" ht="12.75">
      <c r="A301" t="s">
        <v>49</v>
      </c>
      <c r="B301" t="s">
        <v>15</v>
      </c>
      <c r="C301" s="8">
        <v>2.56</v>
      </c>
      <c r="D301" s="8">
        <v>2.82</v>
      </c>
      <c r="E301" s="8">
        <v>2.74</v>
      </c>
      <c r="F301" s="8">
        <v>2.63</v>
      </c>
      <c r="G301" s="8">
        <v>2.18</v>
      </c>
      <c r="H301" s="8">
        <v>1.48</v>
      </c>
      <c r="I301" s="8">
        <v>0.87</v>
      </c>
      <c r="J301" s="8">
        <v>2.05</v>
      </c>
      <c r="K301" s="8">
        <v>2.16</v>
      </c>
      <c r="L301" s="8">
        <f t="shared" si="31"/>
        <v>2.516666666666667</v>
      </c>
    </row>
    <row r="302" spans="1:12" ht="12.75">
      <c r="A302" t="s">
        <v>50</v>
      </c>
      <c r="B302" t="s">
        <v>15</v>
      </c>
      <c r="C302" s="8">
        <v>2.72</v>
      </c>
      <c r="D302" s="8">
        <v>2.81</v>
      </c>
      <c r="E302" s="8">
        <v>2.7</v>
      </c>
      <c r="F302" s="8">
        <v>2.57</v>
      </c>
      <c r="G302" s="8">
        <v>2.17</v>
      </c>
      <c r="H302" s="8">
        <v>1.5</v>
      </c>
      <c r="I302" s="8">
        <v>0.88</v>
      </c>
      <c r="J302" s="8">
        <v>2.04</v>
      </c>
      <c r="K302" s="8">
        <v>2.15</v>
      </c>
      <c r="L302" s="8">
        <f t="shared" si="31"/>
        <v>2.48</v>
      </c>
    </row>
    <row r="303" spans="1:12" ht="12.75">
      <c r="A303" t="s">
        <v>51</v>
      </c>
      <c r="B303" t="s">
        <v>15</v>
      </c>
      <c r="C303" s="8">
        <v>2.67</v>
      </c>
      <c r="D303" s="8">
        <v>2.72</v>
      </c>
      <c r="E303" s="8">
        <v>2.63</v>
      </c>
      <c r="F303" s="8">
        <v>2.23</v>
      </c>
      <c r="G303" s="8">
        <v>1.49</v>
      </c>
      <c r="H303" s="8">
        <v>0.9</v>
      </c>
      <c r="I303" s="8">
        <v>2.08</v>
      </c>
      <c r="J303" s="8">
        <v>2.19</v>
      </c>
      <c r="K303" s="8">
        <v>1.54</v>
      </c>
      <c r="L303" s="8">
        <f t="shared" si="31"/>
        <v>2.1166666666666667</v>
      </c>
    </row>
    <row r="304" spans="1:12" ht="12.75">
      <c r="A304" t="s">
        <v>52</v>
      </c>
      <c r="B304" t="s">
        <v>15</v>
      </c>
      <c r="C304" s="8">
        <v>2.69</v>
      </c>
      <c r="D304" s="8">
        <v>2.8</v>
      </c>
      <c r="E304" s="8">
        <v>2.65</v>
      </c>
      <c r="F304" s="8">
        <v>2.63</v>
      </c>
      <c r="G304" s="8">
        <v>2.23</v>
      </c>
      <c r="H304" s="8">
        <v>1.48</v>
      </c>
      <c r="I304" s="8">
        <v>0.9</v>
      </c>
      <c r="J304" s="8">
        <v>2.1</v>
      </c>
      <c r="K304" s="8">
        <v>2.2</v>
      </c>
      <c r="L304" s="8">
        <f t="shared" si="31"/>
        <v>2.5033333333333334</v>
      </c>
    </row>
    <row r="305" spans="1:12" ht="12.75">
      <c r="A305" t="s">
        <v>53</v>
      </c>
      <c r="B305" t="s">
        <v>15</v>
      </c>
      <c r="C305" s="8">
        <v>2.45</v>
      </c>
      <c r="D305" s="8">
        <v>2.7</v>
      </c>
      <c r="E305" s="8">
        <v>2.74</v>
      </c>
      <c r="F305" s="8">
        <v>2.63</v>
      </c>
      <c r="G305" s="8">
        <v>2.2</v>
      </c>
      <c r="H305" s="8">
        <v>1.49</v>
      </c>
      <c r="I305" s="8">
        <v>0.88</v>
      </c>
      <c r="J305" s="8">
        <v>2.1</v>
      </c>
      <c r="K305" s="8">
        <v>2.21</v>
      </c>
      <c r="L305" s="8">
        <f t="shared" si="31"/>
        <v>2.5233333333333334</v>
      </c>
    </row>
    <row r="306" spans="1:12" ht="12.75">
      <c r="A306" t="s">
        <v>54</v>
      </c>
      <c r="B306" t="s">
        <v>15</v>
      </c>
      <c r="C306" s="8">
        <v>2.53</v>
      </c>
      <c r="D306" s="8">
        <v>2.65</v>
      </c>
      <c r="E306" s="8">
        <v>2.74</v>
      </c>
      <c r="F306" s="8">
        <v>2.63</v>
      </c>
      <c r="G306" s="8">
        <v>2.19</v>
      </c>
      <c r="H306" s="8">
        <v>1.52</v>
      </c>
      <c r="I306" s="8">
        <v>0.91</v>
      </c>
      <c r="J306" s="8">
        <v>2.12</v>
      </c>
      <c r="K306" s="8">
        <v>2.24</v>
      </c>
      <c r="L306" s="8">
        <f t="shared" si="31"/>
        <v>2.52</v>
      </c>
    </row>
    <row r="307" spans="1:12" ht="12.75">
      <c r="A307" t="s">
        <v>60</v>
      </c>
      <c r="B307" t="s">
        <v>15</v>
      </c>
      <c r="C307" s="8">
        <v>1.81</v>
      </c>
      <c r="D307" s="8">
        <v>1.97</v>
      </c>
      <c r="E307" s="8">
        <v>2.25</v>
      </c>
      <c r="F307" s="8">
        <v>2.59</v>
      </c>
      <c r="G307" s="8">
        <v>2.21</v>
      </c>
      <c r="H307" s="8">
        <v>1.54</v>
      </c>
      <c r="I307" s="8">
        <v>0.82</v>
      </c>
      <c r="J307" s="8">
        <v>1.33</v>
      </c>
      <c r="K307" s="8">
        <v>0.99</v>
      </c>
      <c r="L307" s="8">
        <f t="shared" si="31"/>
        <v>2.35</v>
      </c>
    </row>
    <row r="308" spans="2:12" s="2" customFormat="1" ht="12.75">
      <c r="B308" s="2" t="s">
        <v>40</v>
      </c>
      <c r="C308" s="14">
        <f aca="true" t="shared" si="37" ref="C308:L308">AVERAGE(C296:C307)</f>
        <v>2.5966666666666667</v>
      </c>
      <c r="D308" s="14">
        <f t="shared" si="37"/>
        <v>2.6991666666666663</v>
      </c>
      <c r="E308" s="14">
        <f t="shared" si="37"/>
        <v>2.6633333333333336</v>
      </c>
      <c r="F308" s="14">
        <f t="shared" si="37"/>
        <v>2.5783333333333327</v>
      </c>
      <c r="G308" s="14">
        <f t="shared" si="37"/>
        <v>2.12</v>
      </c>
      <c r="H308" s="14">
        <f t="shared" si="37"/>
        <v>1.415</v>
      </c>
      <c r="I308" s="14">
        <f t="shared" si="37"/>
        <v>0.9408333333333334</v>
      </c>
      <c r="J308" s="14">
        <f t="shared" si="37"/>
        <v>1.9366666666666668</v>
      </c>
      <c r="K308" s="14">
        <f t="shared" si="37"/>
        <v>1.9216666666666666</v>
      </c>
      <c r="L308" s="14">
        <f t="shared" si="37"/>
        <v>2.4538888888888892</v>
      </c>
    </row>
    <row r="309" spans="2:12" s="2" customFormat="1" ht="12.75">
      <c r="B309" s="2" t="s">
        <v>69</v>
      </c>
      <c r="C309" s="14">
        <f aca="true" t="shared" si="38" ref="C309:L309">STDEV(C296:C307)</f>
        <v>0.2749324986026168</v>
      </c>
      <c r="D309" s="14">
        <f t="shared" si="38"/>
        <v>0.24103784438184298</v>
      </c>
      <c r="E309" s="14">
        <f t="shared" si="38"/>
        <v>0.1393708808332691</v>
      </c>
      <c r="F309" s="14">
        <f t="shared" si="38"/>
        <v>0.11432277537612243</v>
      </c>
      <c r="G309" s="14">
        <f t="shared" si="38"/>
        <v>0.20072595519989472</v>
      </c>
      <c r="H309" s="14">
        <f t="shared" si="38"/>
        <v>0.1711724276862365</v>
      </c>
      <c r="I309" s="14">
        <f t="shared" si="38"/>
        <v>0.3626533113628277</v>
      </c>
      <c r="J309" s="14">
        <f t="shared" si="38"/>
        <v>0.23650229033422282</v>
      </c>
      <c r="K309" s="14">
        <f t="shared" si="38"/>
        <v>0.36313867457170906</v>
      </c>
      <c r="L309" s="14">
        <f t="shared" si="38"/>
        <v>0.11697218294316772</v>
      </c>
    </row>
    <row r="310" spans="1:12" ht="12.75">
      <c r="A310" s="2" t="s">
        <v>112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t="s">
        <v>56</v>
      </c>
      <c r="B311" t="s">
        <v>15</v>
      </c>
      <c r="C311" s="8">
        <v>1.75</v>
      </c>
      <c r="D311" s="8">
        <v>2.2</v>
      </c>
      <c r="E311" s="8">
        <v>2.4</v>
      </c>
      <c r="F311" s="8">
        <v>2.68</v>
      </c>
      <c r="G311" s="8">
        <v>2.22</v>
      </c>
      <c r="H311" s="8">
        <v>1.55</v>
      </c>
      <c r="I311" s="8">
        <v>0.82</v>
      </c>
      <c r="J311" s="8">
        <v>1.11</v>
      </c>
      <c r="K311" s="8">
        <v>0.82</v>
      </c>
      <c r="L311" s="8">
        <f t="shared" si="31"/>
        <v>2.4333333333333336</v>
      </c>
    </row>
    <row r="312" spans="1:12" ht="12.75">
      <c r="A312" t="s">
        <v>57</v>
      </c>
      <c r="B312" t="s">
        <v>15</v>
      </c>
      <c r="C312" s="8" t="s">
        <v>16</v>
      </c>
      <c r="D312" s="8">
        <v>2.54</v>
      </c>
      <c r="E312" s="8">
        <v>2.46</v>
      </c>
      <c r="F312" s="8">
        <v>2.58</v>
      </c>
      <c r="G312" s="8">
        <v>2.16</v>
      </c>
      <c r="H312" s="8">
        <v>1.51</v>
      </c>
      <c r="I312" s="8">
        <v>0.82</v>
      </c>
      <c r="J312" s="8">
        <v>1.39</v>
      </c>
      <c r="K312" s="8">
        <v>1.2</v>
      </c>
      <c r="L312" s="8">
        <f t="shared" si="31"/>
        <v>2.4</v>
      </c>
    </row>
    <row r="313" spans="2:12" s="2" customFormat="1" ht="12.75">
      <c r="B313" s="2" t="s">
        <v>40</v>
      </c>
      <c r="C313" s="14">
        <f>AVERAGE(C311:C312)</f>
        <v>1.75</v>
      </c>
      <c r="D313" s="14">
        <f aca="true" t="shared" si="39" ref="D313:L313">AVERAGE(D311:D312)</f>
        <v>2.37</v>
      </c>
      <c r="E313" s="14">
        <f t="shared" si="39"/>
        <v>2.4299999999999997</v>
      </c>
      <c r="F313" s="14">
        <f t="shared" si="39"/>
        <v>2.63</v>
      </c>
      <c r="G313" s="14">
        <f t="shared" si="39"/>
        <v>2.1900000000000004</v>
      </c>
      <c r="H313" s="14">
        <f t="shared" si="39"/>
        <v>1.53</v>
      </c>
      <c r="I313" s="14">
        <f t="shared" si="39"/>
        <v>0.82</v>
      </c>
      <c r="J313" s="14">
        <f t="shared" si="39"/>
        <v>1.25</v>
      </c>
      <c r="K313" s="14">
        <f t="shared" si="39"/>
        <v>1.01</v>
      </c>
      <c r="L313" s="14">
        <f t="shared" si="39"/>
        <v>2.416666666666667</v>
      </c>
    </row>
    <row r="314" spans="1:12" ht="12.75">
      <c r="A314" s="2" t="s">
        <v>113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t="s">
        <v>63</v>
      </c>
      <c r="B315" t="s">
        <v>15</v>
      </c>
      <c r="C315" s="8">
        <v>1.66</v>
      </c>
      <c r="D315" s="8">
        <v>2.24</v>
      </c>
      <c r="E315" s="8">
        <v>2.53</v>
      </c>
      <c r="F315" s="8">
        <v>2.57</v>
      </c>
      <c r="G315" s="8">
        <v>2.18</v>
      </c>
      <c r="H315" s="8">
        <v>1.51</v>
      </c>
      <c r="I315" s="8">
        <v>0.85</v>
      </c>
      <c r="J315" s="8">
        <v>1.35</v>
      </c>
      <c r="K315" s="8">
        <v>1.15</v>
      </c>
      <c r="L315" s="8">
        <v>2.4266666666666663</v>
      </c>
    </row>
    <row r="316" spans="1:12" ht="12.75">
      <c r="A316" t="s">
        <v>64</v>
      </c>
      <c r="B316" t="s">
        <v>15</v>
      </c>
      <c r="C316" s="8">
        <v>2.49</v>
      </c>
      <c r="D316" s="8">
        <v>2.48</v>
      </c>
      <c r="E316" s="8">
        <v>2.39</v>
      </c>
      <c r="F316" s="8">
        <v>2.63</v>
      </c>
      <c r="G316" s="8">
        <v>2.15</v>
      </c>
      <c r="H316" s="8">
        <v>1.51</v>
      </c>
      <c r="I316" s="8">
        <v>0.85</v>
      </c>
      <c r="J316" s="8">
        <v>1.53</v>
      </c>
      <c r="K316" s="8">
        <v>1.34</v>
      </c>
      <c r="L316" s="8">
        <v>2.39</v>
      </c>
    </row>
    <row r="317" spans="1:12" ht="12.75">
      <c r="A317" t="s">
        <v>65</v>
      </c>
      <c r="B317" t="s">
        <v>15</v>
      </c>
      <c r="C317" s="8" t="s">
        <v>16</v>
      </c>
      <c r="D317" s="8">
        <v>2.4</v>
      </c>
      <c r="E317" s="8">
        <v>2.52</v>
      </c>
      <c r="F317" s="8">
        <v>2.6</v>
      </c>
      <c r="G317" s="8">
        <v>2.22</v>
      </c>
      <c r="H317" s="8">
        <v>1.51</v>
      </c>
      <c r="I317" s="8">
        <v>0.87</v>
      </c>
      <c r="J317" s="8">
        <v>1.66</v>
      </c>
      <c r="K317" s="8">
        <v>1.51</v>
      </c>
      <c r="L317" s="8">
        <f t="shared" si="31"/>
        <v>2.4466666666666668</v>
      </c>
    </row>
    <row r="318" spans="1:12" ht="12.75">
      <c r="A318" t="s">
        <v>58</v>
      </c>
      <c r="B318" t="s">
        <v>15</v>
      </c>
      <c r="C318" s="8">
        <v>1.59</v>
      </c>
      <c r="D318" s="8">
        <v>2.13</v>
      </c>
      <c r="E318" s="8">
        <v>2.56</v>
      </c>
      <c r="F318" s="8">
        <v>2.51</v>
      </c>
      <c r="G318" s="8">
        <v>2.19</v>
      </c>
      <c r="H318" s="8">
        <v>1.55</v>
      </c>
      <c r="I318" s="8">
        <v>0.84</v>
      </c>
      <c r="J318" s="8">
        <v>1.08</v>
      </c>
      <c r="K318" s="8">
        <v>0.78</v>
      </c>
      <c r="L318" s="8">
        <f t="shared" si="31"/>
        <v>2.42</v>
      </c>
    </row>
    <row r="319" spans="1:12" ht="12.75">
      <c r="A319" t="s">
        <v>59</v>
      </c>
      <c r="B319" t="s">
        <v>15</v>
      </c>
      <c r="C319" s="8">
        <v>1.81</v>
      </c>
      <c r="D319" s="8">
        <v>1.88</v>
      </c>
      <c r="E319" s="8">
        <v>2.44</v>
      </c>
      <c r="F319" s="8">
        <v>2.56</v>
      </c>
      <c r="G319" s="8">
        <v>2.17</v>
      </c>
      <c r="H319" s="8">
        <v>1.53</v>
      </c>
      <c r="I319" s="8">
        <v>0.86</v>
      </c>
      <c r="J319" s="8">
        <v>1.11</v>
      </c>
      <c r="K319" s="8">
        <v>0.79</v>
      </c>
      <c r="L319" s="8">
        <f t="shared" si="31"/>
        <v>2.39</v>
      </c>
    </row>
    <row r="320" spans="2:12" s="2" customFormat="1" ht="12.75">
      <c r="B320" s="2" t="s">
        <v>40</v>
      </c>
      <c r="C320" s="14">
        <f>AVERAGE(C315:C319)</f>
        <v>1.8875000000000002</v>
      </c>
      <c r="D320" s="14">
        <f aca="true" t="shared" si="40" ref="D320:L320">AVERAGE(D315:D319)</f>
        <v>2.226</v>
      </c>
      <c r="E320" s="14">
        <f t="shared" si="40"/>
        <v>2.488</v>
      </c>
      <c r="F320" s="14">
        <f t="shared" si="40"/>
        <v>2.574</v>
      </c>
      <c r="G320" s="14">
        <f t="shared" si="40"/>
        <v>2.182</v>
      </c>
      <c r="H320" s="14">
        <f t="shared" si="40"/>
        <v>1.522</v>
      </c>
      <c r="I320" s="14">
        <f t="shared" si="40"/>
        <v>0.8539999999999999</v>
      </c>
      <c r="J320" s="14">
        <f t="shared" si="40"/>
        <v>1.346</v>
      </c>
      <c r="K320" s="14">
        <f t="shared" si="40"/>
        <v>1.114</v>
      </c>
      <c r="L320" s="14">
        <f t="shared" si="40"/>
        <v>2.4146666666666667</v>
      </c>
    </row>
    <row r="321" spans="2:12" s="2" customFormat="1" ht="12.75">
      <c r="B321" s="2" t="s">
        <v>69</v>
      </c>
      <c r="C321" s="14">
        <f>STDEV(C315:C319)</f>
        <v>0.4120173944548122</v>
      </c>
      <c r="D321" s="14">
        <f aca="true" t="shared" si="41" ref="D321:L321">STDEV(D315:D319)</f>
        <v>0.23660092983756595</v>
      </c>
      <c r="E321" s="14">
        <f t="shared" si="41"/>
        <v>0.07049822692805927</v>
      </c>
      <c r="F321" s="14">
        <f t="shared" si="41"/>
        <v>0.045055521304275294</v>
      </c>
      <c r="G321" s="14">
        <f t="shared" si="41"/>
        <v>0.02588435821108967</v>
      </c>
      <c r="H321" s="14">
        <f t="shared" si="41"/>
        <v>0.017888543819998333</v>
      </c>
      <c r="I321" s="14">
        <f t="shared" si="41"/>
        <v>0.01140175425099139</v>
      </c>
      <c r="J321" s="14">
        <f t="shared" si="41"/>
        <v>0.2544209110902639</v>
      </c>
      <c r="K321" s="14">
        <f t="shared" si="41"/>
        <v>0.3262361108154645</v>
      </c>
      <c r="L321" s="14">
        <f t="shared" si="41"/>
        <v>0.024562844569253974</v>
      </c>
    </row>
    <row r="322" spans="3:12" ht="12.75"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t="s">
        <v>60</v>
      </c>
      <c r="B323" t="s">
        <v>15</v>
      </c>
      <c r="C323" s="8">
        <v>1.81</v>
      </c>
      <c r="D323" s="8">
        <v>1.97</v>
      </c>
      <c r="E323" s="8">
        <v>2.25</v>
      </c>
      <c r="F323" s="8">
        <v>2.59</v>
      </c>
      <c r="G323" s="8">
        <v>2.21</v>
      </c>
      <c r="H323" s="8">
        <v>1.54</v>
      </c>
      <c r="I323" s="8">
        <v>0.82</v>
      </c>
      <c r="J323" s="8">
        <v>1.33</v>
      </c>
      <c r="K323" s="8">
        <v>0.99</v>
      </c>
      <c r="L323" s="8">
        <f t="shared" si="31"/>
        <v>2.35</v>
      </c>
    </row>
    <row r="324" spans="1:12" ht="12.75">
      <c r="A324" t="s">
        <v>61</v>
      </c>
      <c r="B324" t="s">
        <v>15</v>
      </c>
      <c r="C324" s="8">
        <v>0.89</v>
      </c>
      <c r="D324" s="8">
        <v>2.2</v>
      </c>
      <c r="E324" s="8">
        <v>2.27</v>
      </c>
      <c r="F324" s="8">
        <v>2.55</v>
      </c>
      <c r="G324" s="8">
        <v>2.22</v>
      </c>
      <c r="H324" s="8">
        <v>1.5</v>
      </c>
      <c r="I324" s="8">
        <v>0.84</v>
      </c>
      <c r="J324" s="8">
        <v>1.62</v>
      </c>
      <c r="K324" s="8">
        <v>1.36</v>
      </c>
      <c r="L324" s="8">
        <f t="shared" si="31"/>
        <v>2.346666666666667</v>
      </c>
    </row>
    <row r="325" spans="1:12" ht="12.75">
      <c r="A325" t="s">
        <v>62</v>
      </c>
      <c r="B325" t="s">
        <v>15</v>
      </c>
      <c r="C325" s="8">
        <v>2.15</v>
      </c>
      <c r="D325" s="8">
        <v>1.8</v>
      </c>
      <c r="E325" s="8">
        <v>2.29</v>
      </c>
      <c r="F325" s="8">
        <v>2.6</v>
      </c>
      <c r="G325" s="8">
        <v>2.19</v>
      </c>
      <c r="H325" s="8">
        <v>1.51</v>
      </c>
      <c r="I325" s="8">
        <v>0.82</v>
      </c>
      <c r="J325" s="8">
        <v>1.11</v>
      </c>
      <c r="K325" s="8">
        <v>0.75</v>
      </c>
      <c r="L325" s="8">
        <f t="shared" si="31"/>
        <v>2.36</v>
      </c>
    </row>
    <row r="326" s="14" customFormat="1" ht="12.75"/>
    <row r="328" spans="3:12" ht="12.75">
      <c r="C328" s="2">
        <v>125</v>
      </c>
      <c r="D328" s="2">
        <v>250</v>
      </c>
      <c r="E328" s="2">
        <v>500</v>
      </c>
      <c r="F328" s="2">
        <v>1000</v>
      </c>
      <c r="G328" s="2">
        <v>2000</v>
      </c>
      <c r="H328" s="2">
        <v>4000</v>
      </c>
      <c r="I328" s="2">
        <v>8000</v>
      </c>
      <c r="J328" s="2" t="s">
        <v>3</v>
      </c>
      <c r="K328" s="2" t="s">
        <v>4</v>
      </c>
      <c r="L328" s="2" t="s">
        <v>73</v>
      </c>
    </row>
    <row r="329" spans="1:12" ht="12.75">
      <c r="A329" t="s">
        <v>42</v>
      </c>
      <c r="B329" t="s">
        <v>20</v>
      </c>
      <c r="C329" s="8" t="s">
        <v>16</v>
      </c>
      <c r="D329" s="8" t="s">
        <v>16</v>
      </c>
      <c r="E329" s="8" t="s">
        <v>16</v>
      </c>
      <c r="F329" s="8" t="s">
        <v>16</v>
      </c>
      <c r="G329" s="8" t="s">
        <v>16</v>
      </c>
      <c r="H329" s="8" t="s">
        <v>16</v>
      </c>
      <c r="I329" s="8" t="s">
        <v>16</v>
      </c>
      <c r="J329" s="8" t="s">
        <v>16</v>
      </c>
      <c r="K329" s="8" t="s">
        <v>16</v>
      </c>
      <c r="L329" s="8"/>
    </row>
    <row r="330" spans="1:12" ht="12.75">
      <c r="A330" t="s">
        <v>43</v>
      </c>
      <c r="B330" t="s">
        <v>20</v>
      </c>
      <c r="C330" s="8">
        <v>0.02</v>
      </c>
      <c r="D330" s="8">
        <v>0.02</v>
      </c>
      <c r="E330" s="8">
        <v>0.03</v>
      </c>
      <c r="F330" s="8">
        <v>0.05</v>
      </c>
      <c r="G330" s="8">
        <v>0.03</v>
      </c>
      <c r="H330" s="8">
        <v>0.09</v>
      </c>
      <c r="I330" s="8">
        <v>0.1</v>
      </c>
      <c r="J330" s="8">
        <v>0.04</v>
      </c>
      <c r="K330" s="8">
        <v>0.03</v>
      </c>
      <c r="L330" s="8">
        <f t="shared" si="31"/>
        <v>0.03666666666666667</v>
      </c>
    </row>
    <row r="331" spans="3:12" ht="12.75"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2" t="s">
        <v>114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t="s">
        <v>44</v>
      </c>
      <c r="B333" t="s">
        <v>20</v>
      </c>
      <c r="C333" s="8">
        <v>0.14</v>
      </c>
      <c r="D333" s="8">
        <v>0.11</v>
      </c>
      <c r="E333" s="8">
        <v>0.06</v>
      </c>
      <c r="F333" s="8">
        <v>0.1</v>
      </c>
      <c r="G333" s="8">
        <v>0.05</v>
      </c>
      <c r="H333" s="8">
        <v>0.06</v>
      </c>
      <c r="I333" s="8">
        <v>0.13</v>
      </c>
      <c r="J333" s="8">
        <v>0.06</v>
      </c>
      <c r="K333" s="8">
        <v>0.05</v>
      </c>
      <c r="L333" s="8">
        <f t="shared" si="31"/>
        <v>0.07</v>
      </c>
    </row>
    <row r="334" spans="1:12" ht="12.75">
      <c r="A334" t="s">
        <v>45</v>
      </c>
      <c r="B334" t="s">
        <v>20</v>
      </c>
      <c r="C334" s="8">
        <v>0.17</v>
      </c>
      <c r="D334" s="8">
        <v>0.23</v>
      </c>
      <c r="E334" s="8">
        <v>0.08</v>
      </c>
      <c r="F334" s="8">
        <v>0.1</v>
      </c>
      <c r="G334" s="8">
        <v>0.08</v>
      </c>
      <c r="H334" s="8">
        <v>0.13</v>
      </c>
      <c r="I334" s="8">
        <v>0.14</v>
      </c>
      <c r="J334" s="8">
        <v>0.08</v>
      </c>
      <c r="K334" s="8">
        <v>0.06</v>
      </c>
      <c r="L334" s="8">
        <f t="shared" si="31"/>
        <v>0.08666666666666667</v>
      </c>
    </row>
    <row r="335" spans="1:12" ht="12.75">
      <c r="A335" t="s">
        <v>46</v>
      </c>
      <c r="B335" t="s">
        <v>20</v>
      </c>
      <c r="C335" s="8">
        <v>0.16</v>
      </c>
      <c r="D335" s="8">
        <v>0.18</v>
      </c>
      <c r="E335" s="8">
        <v>0.11</v>
      </c>
      <c r="F335" s="8">
        <v>0.11</v>
      </c>
      <c r="G335" s="8">
        <v>0.1</v>
      </c>
      <c r="H335" s="8">
        <v>0.16</v>
      </c>
      <c r="I335" s="8">
        <v>0.19</v>
      </c>
      <c r="J335" s="8">
        <v>0.12</v>
      </c>
      <c r="K335" s="8">
        <v>0.09</v>
      </c>
      <c r="L335" s="8">
        <f t="shared" si="31"/>
        <v>0.10666666666666667</v>
      </c>
    </row>
    <row r="336" spans="1:12" ht="12.75">
      <c r="A336" t="s">
        <v>47</v>
      </c>
      <c r="B336" t="s">
        <v>20</v>
      </c>
      <c r="C336" s="8">
        <v>0.07</v>
      </c>
      <c r="D336" s="8">
        <v>0.23</v>
      </c>
      <c r="E336" s="8">
        <v>0.12</v>
      </c>
      <c r="F336" s="8">
        <v>0.12</v>
      </c>
      <c r="G336" s="8">
        <v>0.13</v>
      </c>
      <c r="H336" s="8">
        <v>0.24</v>
      </c>
      <c r="I336" s="8">
        <v>0.28</v>
      </c>
      <c r="J336" s="8">
        <v>0.17</v>
      </c>
      <c r="K336" s="8">
        <v>0.13</v>
      </c>
      <c r="L336" s="8">
        <f t="shared" si="31"/>
        <v>0.12333333333333334</v>
      </c>
    </row>
    <row r="337" spans="1:12" ht="12.75">
      <c r="A337" t="s">
        <v>48</v>
      </c>
      <c r="B337" t="s">
        <v>20</v>
      </c>
      <c r="C337" s="8">
        <v>0.05</v>
      </c>
      <c r="D337" s="8">
        <v>0.39</v>
      </c>
      <c r="E337" s="8">
        <v>0.18</v>
      </c>
      <c r="F337" s="8">
        <v>0.16</v>
      </c>
      <c r="G337" s="8">
        <v>0.16</v>
      </c>
      <c r="H337" s="8">
        <v>0.34</v>
      </c>
      <c r="I337" s="8">
        <v>0.34</v>
      </c>
      <c r="J337" s="8">
        <v>0.23</v>
      </c>
      <c r="K337" s="8">
        <v>0.18</v>
      </c>
      <c r="L337" s="8">
        <f t="shared" si="31"/>
        <v>0.16666666666666666</v>
      </c>
    </row>
    <row r="338" spans="1:12" ht="12.75">
      <c r="A338" t="s">
        <v>49</v>
      </c>
      <c r="B338" t="s">
        <v>20</v>
      </c>
      <c r="C338" s="8">
        <v>0.07</v>
      </c>
      <c r="D338" s="8">
        <v>0.33</v>
      </c>
      <c r="E338" s="8">
        <v>0.18</v>
      </c>
      <c r="F338" s="8">
        <v>0.19</v>
      </c>
      <c r="G338" s="8">
        <v>0.18</v>
      </c>
      <c r="H338" s="8">
        <v>0.38</v>
      </c>
      <c r="I338" s="8">
        <v>0.48</v>
      </c>
      <c r="J338" s="8">
        <v>0.3</v>
      </c>
      <c r="K338" s="8">
        <v>0.26</v>
      </c>
      <c r="L338" s="8">
        <f t="shared" si="31"/>
        <v>0.18333333333333335</v>
      </c>
    </row>
    <row r="339" spans="1:12" ht="12.75">
      <c r="A339" t="s">
        <v>50</v>
      </c>
      <c r="B339" t="s">
        <v>20</v>
      </c>
      <c r="C339" s="8">
        <v>0.09</v>
      </c>
      <c r="D339" s="8">
        <v>0.2</v>
      </c>
      <c r="E339" s="8">
        <v>0.15</v>
      </c>
      <c r="F339" s="8">
        <v>0.12</v>
      </c>
      <c r="G339" s="8">
        <v>0.13</v>
      </c>
      <c r="H339" s="8">
        <v>0.28</v>
      </c>
      <c r="I339" s="8">
        <v>0.55</v>
      </c>
      <c r="J339" s="8">
        <v>0.27</v>
      </c>
      <c r="K339" s="8">
        <v>0.26</v>
      </c>
      <c r="L339" s="8">
        <f t="shared" si="31"/>
        <v>0.13333333333333333</v>
      </c>
    </row>
    <row r="340" spans="1:12" ht="12.75">
      <c r="A340" t="s">
        <v>51</v>
      </c>
      <c r="B340" t="s">
        <v>20</v>
      </c>
      <c r="C340" s="8">
        <v>0.03</v>
      </c>
      <c r="D340" s="8">
        <v>0.21</v>
      </c>
      <c r="E340" s="8">
        <v>0.28</v>
      </c>
      <c r="F340" s="8">
        <v>0.21</v>
      </c>
      <c r="G340" s="8">
        <v>0.19</v>
      </c>
      <c r="H340" s="8">
        <v>0.31</v>
      </c>
      <c r="I340" s="8">
        <v>0.63</v>
      </c>
      <c r="J340" s="8">
        <v>0.31</v>
      </c>
      <c r="K340" s="8">
        <v>0.29</v>
      </c>
      <c r="L340" s="8">
        <f t="shared" si="31"/>
        <v>0.22666666666666666</v>
      </c>
    </row>
    <row r="341" spans="1:12" ht="12.75">
      <c r="A341" t="s">
        <v>52</v>
      </c>
      <c r="B341" t="s">
        <v>20</v>
      </c>
      <c r="C341" s="8">
        <v>0.05</v>
      </c>
      <c r="D341" s="8">
        <v>0.13</v>
      </c>
      <c r="E341" s="8">
        <v>0.23</v>
      </c>
      <c r="F341" s="8">
        <v>0.21</v>
      </c>
      <c r="G341" s="8">
        <v>0.17</v>
      </c>
      <c r="H341" s="8">
        <v>0.33</v>
      </c>
      <c r="I341" s="8">
        <v>0.57</v>
      </c>
      <c r="J341" s="8">
        <v>0.3</v>
      </c>
      <c r="K341" s="8">
        <v>0.29</v>
      </c>
      <c r="L341" s="8">
        <f t="shared" si="31"/>
        <v>0.20333333333333334</v>
      </c>
    </row>
    <row r="342" spans="1:12" ht="12.75">
      <c r="A342" t="s">
        <v>53</v>
      </c>
      <c r="B342" t="s">
        <v>20</v>
      </c>
      <c r="C342" s="8">
        <v>0.02</v>
      </c>
      <c r="D342" s="8">
        <v>0.1</v>
      </c>
      <c r="E342" s="8">
        <v>0.17</v>
      </c>
      <c r="F342" s="8">
        <v>0.14</v>
      </c>
      <c r="G342" s="8">
        <v>0.15</v>
      </c>
      <c r="H342" s="8">
        <v>0.44</v>
      </c>
      <c r="I342" s="8">
        <v>0.61</v>
      </c>
      <c r="J342" s="8">
        <v>0.37</v>
      </c>
      <c r="K342" s="8">
        <v>0.37</v>
      </c>
      <c r="L342" s="8">
        <f>AVERAGE(E342:G342)</f>
        <v>0.15333333333333335</v>
      </c>
    </row>
    <row r="343" spans="1:12" ht="12.75">
      <c r="A343" t="s">
        <v>54</v>
      </c>
      <c r="B343" t="s">
        <v>20</v>
      </c>
      <c r="C343" s="8">
        <v>0.06</v>
      </c>
      <c r="D343" s="8">
        <v>0.12</v>
      </c>
      <c r="E343" s="8">
        <v>0.27</v>
      </c>
      <c r="F343" s="8">
        <v>0.13</v>
      </c>
      <c r="G343" s="8">
        <v>0.31</v>
      </c>
      <c r="H343" s="8">
        <v>0.44</v>
      </c>
      <c r="I343" s="8">
        <v>0.68</v>
      </c>
      <c r="J343" s="8">
        <v>0.43</v>
      </c>
      <c r="K343" s="8">
        <v>0.42</v>
      </c>
      <c r="L343" s="8">
        <f>AVERAGE(E343:G343)</f>
        <v>0.23666666666666666</v>
      </c>
    </row>
    <row r="344" spans="1:12" ht="12.75">
      <c r="A344" t="s">
        <v>60</v>
      </c>
      <c r="B344" t="s">
        <v>20</v>
      </c>
      <c r="C344" s="8">
        <v>0.13</v>
      </c>
      <c r="D344" s="8">
        <v>0.16</v>
      </c>
      <c r="E344" s="8">
        <v>0.21</v>
      </c>
      <c r="F344" s="8">
        <v>0.23</v>
      </c>
      <c r="G344" s="8">
        <v>0.23</v>
      </c>
      <c r="H344" s="8">
        <v>0.54</v>
      </c>
      <c r="I344" s="8">
        <v>0.55</v>
      </c>
      <c r="J344" s="8">
        <v>0.17</v>
      </c>
      <c r="K344" s="8">
        <v>0.16</v>
      </c>
      <c r="L344" s="8">
        <f>AVERAGE(E344:G344)</f>
        <v>0.22333333333333336</v>
      </c>
    </row>
    <row r="345" spans="2:12" s="2" customFormat="1" ht="12.75">
      <c r="B345" s="2" t="s">
        <v>40</v>
      </c>
      <c r="C345" s="14">
        <f>AVERAGE(C333:C344)</f>
        <v>0.08666666666666667</v>
      </c>
      <c r="D345" s="14">
        <f aca="true" t="shared" si="42" ref="D345:L345">AVERAGE(D333:D344)</f>
        <v>0.19916666666666671</v>
      </c>
      <c r="E345" s="14">
        <f t="shared" si="42"/>
        <v>0.17</v>
      </c>
      <c r="F345" s="14">
        <f t="shared" si="42"/>
        <v>0.15166666666666664</v>
      </c>
      <c r="G345" s="14">
        <f t="shared" si="42"/>
        <v>0.15666666666666665</v>
      </c>
      <c r="H345" s="14">
        <f t="shared" si="42"/>
        <v>0.30416666666666664</v>
      </c>
      <c r="I345" s="14">
        <f t="shared" si="42"/>
        <v>0.42916666666666664</v>
      </c>
      <c r="J345" s="14">
        <f t="shared" si="42"/>
        <v>0.23416666666666666</v>
      </c>
      <c r="K345" s="14">
        <f t="shared" si="42"/>
        <v>0.21333333333333335</v>
      </c>
      <c r="L345" s="14">
        <f t="shared" si="42"/>
        <v>0.15944444444444444</v>
      </c>
    </row>
    <row r="346" spans="2:12" s="2" customFormat="1" ht="12.75">
      <c r="B346" s="2" t="s">
        <v>69</v>
      </c>
      <c r="C346" s="14">
        <f>STDEV(C333:C344)</f>
        <v>0.05104958967573203</v>
      </c>
      <c r="D346" s="14">
        <f aca="true" t="shared" si="43" ref="D346:L346">STDEV(D333:D344)</f>
        <v>0.08857029394609085</v>
      </c>
      <c r="E346" s="14">
        <f t="shared" si="43"/>
        <v>0.07019453488180348</v>
      </c>
      <c r="F346" s="14">
        <f t="shared" si="43"/>
        <v>0.04687184332805466</v>
      </c>
      <c r="G346" s="14">
        <f t="shared" si="43"/>
        <v>0.06919449969382531</v>
      </c>
      <c r="H346" s="14">
        <f t="shared" si="43"/>
        <v>0.14002975874196652</v>
      </c>
      <c r="I346" s="14">
        <f t="shared" si="43"/>
        <v>0.2018306370712984</v>
      </c>
      <c r="J346" s="14">
        <f t="shared" si="43"/>
        <v>0.11595126980631548</v>
      </c>
      <c r="K346" s="14">
        <f t="shared" si="43"/>
        <v>0.12047884260380123</v>
      </c>
      <c r="L346" s="14">
        <f t="shared" si="43"/>
        <v>0.05658342073154913</v>
      </c>
    </row>
    <row r="348" spans="1:12" ht="12.75">
      <c r="A348" s="2" t="s">
        <v>112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t="s">
        <v>56</v>
      </c>
      <c r="B349" t="s">
        <v>20</v>
      </c>
      <c r="C349" s="8">
        <v>0.12</v>
      </c>
      <c r="D349" s="8">
        <v>0.19</v>
      </c>
      <c r="E349" s="8">
        <v>0.34</v>
      </c>
      <c r="F349" s="8">
        <v>0.3</v>
      </c>
      <c r="G349" s="8">
        <v>0.43</v>
      </c>
      <c r="H349" s="8">
        <v>0.55</v>
      </c>
      <c r="I349" s="8">
        <v>0.59</v>
      </c>
      <c r="J349" s="8">
        <v>0.54</v>
      </c>
      <c r="K349" s="8">
        <v>0.55</v>
      </c>
      <c r="L349" s="8">
        <f>AVERAGE(E349:G349)</f>
        <v>0.3566666666666667</v>
      </c>
    </row>
    <row r="350" spans="1:12" ht="12.75">
      <c r="A350" t="s">
        <v>57</v>
      </c>
      <c r="B350" t="s">
        <v>20</v>
      </c>
      <c r="C350" s="8">
        <v>0.1</v>
      </c>
      <c r="D350" s="8">
        <v>0.25</v>
      </c>
      <c r="E350" s="8">
        <v>0.25</v>
      </c>
      <c r="F350" s="8">
        <v>0.37</v>
      </c>
      <c r="G350" s="8">
        <v>0.27</v>
      </c>
      <c r="H350" s="8">
        <v>0.55</v>
      </c>
      <c r="I350" s="8">
        <v>0.55</v>
      </c>
      <c r="J350" s="8">
        <v>0.46</v>
      </c>
      <c r="K350" s="8">
        <v>0.44</v>
      </c>
      <c r="L350" s="8">
        <f>AVERAGE(E350:G350)</f>
        <v>0.2966666666666667</v>
      </c>
    </row>
    <row r="351" spans="2:12" s="2" customFormat="1" ht="12.75">
      <c r="B351" s="2" t="s">
        <v>40</v>
      </c>
      <c r="C351" s="14">
        <f>AVERAGE(C349:C350)</f>
        <v>0.11</v>
      </c>
      <c r="D351" s="14">
        <f aca="true" t="shared" si="44" ref="D351:L351">AVERAGE(D349:D350)</f>
        <v>0.22</v>
      </c>
      <c r="E351" s="14">
        <f t="shared" si="44"/>
        <v>0.29500000000000004</v>
      </c>
      <c r="F351" s="14">
        <f t="shared" si="44"/>
        <v>0.33499999999999996</v>
      </c>
      <c r="G351" s="14">
        <f t="shared" si="44"/>
        <v>0.35</v>
      </c>
      <c r="H351" s="14">
        <f t="shared" si="44"/>
        <v>0.55</v>
      </c>
      <c r="I351" s="14">
        <f t="shared" si="44"/>
        <v>0.5700000000000001</v>
      </c>
      <c r="J351" s="14">
        <f t="shared" si="44"/>
        <v>0.5</v>
      </c>
      <c r="K351" s="14">
        <f t="shared" si="44"/>
        <v>0.495</v>
      </c>
      <c r="L351" s="14">
        <f t="shared" si="44"/>
        <v>0.32666666666666666</v>
      </c>
    </row>
    <row r="353" spans="1:12" ht="12.75">
      <c r="A353" s="2" t="s">
        <v>113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t="s">
        <v>63</v>
      </c>
      <c r="B354" t="s">
        <v>20</v>
      </c>
      <c r="C354" s="8">
        <v>0.09</v>
      </c>
      <c r="D354" s="8">
        <v>0.19</v>
      </c>
      <c r="E354" s="8">
        <v>0.23</v>
      </c>
      <c r="F354" s="8">
        <v>0.21</v>
      </c>
      <c r="G354" s="8">
        <v>0.41</v>
      </c>
      <c r="H354" s="8">
        <v>0.4</v>
      </c>
      <c r="I354" s="8">
        <v>0.65</v>
      </c>
      <c r="J354" s="8">
        <v>0.46</v>
      </c>
      <c r="K354" s="8">
        <v>0.47</v>
      </c>
      <c r="L354" s="8">
        <v>0.2833333333333333</v>
      </c>
    </row>
    <row r="355" spans="1:12" ht="12.75">
      <c r="A355" t="s">
        <v>64</v>
      </c>
      <c r="B355" t="s">
        <v>20</v>
      </c>
      <c r="C355" s="8">
        <v>0.14</v>
      </c>
      <c r="D355" s="8">
        <v>0.3</v>
      </c>
      <c r="E355" s="8">
        <v>0.21</v>
      </c>
      <c r="F355" s="8">
        <v>0.25</v>
      </c>
      <c r="G355" s="8">
        <v>0.4</v>
      </c>
      <c r="H355" s="8">
        <v>0.56</v>
      </c>
      <c r="I355" s="8">
        <v>0.68</v>
      </c>
      <c r="J355" s="8">
        <v>0.52</v>
      </c>
      <c r="K355" s="8">
        <v>0.49</v>
      </c>
      <c r="L355" s="8">
        <v>0.2866666666666667</v>
      </c>
    </row>
    <row r="356" spans="1:12" ht="12.75">
      <c r="A356" t="s">
        <v>65</v>
      </c>
      <c r="B356" t="s">
        <v>20</v>
      </c>
      <c r="C356" s="8">
        <v>0.19</v>
      </c>
      <c r="D356" s="8">
        <v>0.2</v>
      </c>
      <c r="E356" s="8">
        <v>0.17</v>
      </c>
      <c r="F356" s="8">
        <v>0.24</v>
      </c>
      <c r="G356" s="8">
        <v>0.35</v>
      </c>
      <c r="H356" s="8">
        <v>0.55</v>
      </c>
      <c r="I356" s="8">
        <v>0.67</v>
      </c>
      <c r="J356" s="8">
        <v>0.64</v>
      </c>
      <c r="K356" s="8">
        <v>0.72</v>
      </c>
      <c r="L356" s="8">
        <f>AVERAGE(E356:G356)</f>
        <v>0.25333333333333335</v>
      </c>
    </row>
    <row r="357" spans="1:12" ht="12.75">
      <c r="A357" t="s">
        <v>58</v>
      </c>
      <c r="B357" t="s">
        <v>20</v>
      </c>
      <c r="C357" s="8">
        <v>0.28</v>
      </c>
      <c r="D357" s="8">
        <v>0.07</v>
      </c>
      <c r="E357" s="8">
        <v>0.19</v>
      </c>
      <c r="F357" s="8">
        <v>0.24</v>
      </c>
      <c r="G357" s="8">
        <v>0.37</v>
      </c>
      <c r="H357" s="8">
        <v>0.51</v>
      </c>
      <c r="I357" s="8">
        <v>0.59</v>
      </c>
      <c r="J357" s="8">
        <v>0.67</v>
      </c>
      <c r="K357" s="8">
        <v>0.77</v>
      </c>
      <c r="L357" s="8">
        <f>AVERAGE(E357:G357)</f>
        <v>0.26666666666666666</v>
      </c>
    </row>
    <row r="358" spans="1:12" ht="12.75">
      <c r="A358" t="s">
        <v>59</v>
      </c>
      <c r="B358" t="s">
        <v>20</v>
      </c>
      <c r="C358" s="8">
        <v>0.22</v>
      </c>
      <c r="D358" s="8">
        <v>0.21</v>
      </c>
      <c r="E358" s="8">
        <v>0.18</v>
      </c>
      <c r="F358" s="8">
        <v>0.31</v>
      </c>
      <c r="G358" s="8">
        <v>0.33</v>
      </c>
      <c r="H358" s="8">
        <v>0.51</v>
      </c>
      <c r="I358" s="8">
        <v>0.54</v>
      </c>
      <c r="J358" s="8">
        <v>0.56</v>
      </c>
      <c r="K358" s="8">
        <v>0.6</v>
      </c>
      <c r="L358" s="8">
        <f>AVERAGE(E358:G358)</f>
        <v>0.2733333333333334</v>
      </c>
    </row>
    <row r="359" spans="2:12" s="2" customFormat="1" ht="12.75">
      <c r="B359" s="2" t="s">
        <v>40</v>
      </c>
      <c r="C359" s="14">
        <f>AVERAGE(C354:C358)</f>
        <v>0.184</v>
      </c>
      <c r="D359" s="14">
        <f aca="true" t="shared" si="45" ref="D359:L359">AVERAGE(D354:D358)</f>
        <v>0.194</v>
      </c>
      <c r="E359" s="14">
        <f t="shared" si="45"/>
        <v>0.196</v>
      </c>
      <c r="F359" s="14">
        <f t="shared" si="45"/>
        <v>0.25</v>
      </c>
      <c r="G359" s="14">
        <f t="shared" si="45"/>
        <v>0.37200000000000005</v>
      </c>
      <c r="H359" s="14">
        <f t="shared" si="45"/>
        <v>0.506</v>
      </c>
      <c r="I359" s="14">
        <f t="shared" si="45"/>
        <v>0.626</v>
      </c>
      <c r="J359" s="14">
        <f t="shared" si="45"/>
        <v>0.5700000000000001</v>
      </c>
      <c r="K359" s="14">
        <f t="shared" si="45"/>
        <v>0.6100000000000001</v>
      </c>
      <c r="L359" s="14">
        <f t="shared" si="45"/>
        <v>0.2726666666666667</v>
      </c>
    </row>
    <row r="360" spans="2:12" s="2" customFormat="1" ht="12.75">
      <c r="B360" s="2" t="s">
        <v>69</v>
      </c>
      <c r="C360" s="14">
        <f>STDEV(C354:C358)</f>
        <v>0.07300684899377588</v>
      </c>
      <c r="D360" s="14">
        <f aca="true" t="shared" si="46" ref="D360:L360">STDEV(D354:D358)</f>
        <v>0.08203657720797473</v>
      </c>
      <c r="E360" s="14">
        <f t="shared" si="46"/>
        <v>0.02408318915758482</v>
      </c>
      <c r="F360" s="14">
        <f t="shared" si="46"/>
        <v>0.03674234614174773</v>
      </c>
      <c r="G360" s="14">
        <f t="shared" si="46"/>
        <v>0.03346640106136192</v>
      </c>
      <c r="H360" s="14">
        <f t="shared" si="46"/>
        <v>0.06348228099241535</v>
      </c>
      <c r="I360" s="14">
        <f t="shared" si="46"/>
        <v>0.05941380311005254</v>
      </c>
      <c r="J360" s="14">
        <f t="shared" si="46"/>
        <v>0.08602325267042638</v>
      </c>
      <c r="K360" s="14">
        <f t="shared" si="46"/>
        <v>0.13397761006974188</v>
      </c>
      <c r="L360" s="14">
        <f t="shared" si="46"/>
        <v>0.013416407864998734</v>
      </c>
    </row>
    <row r="361" spans="3:12" ht="12.75"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t="s">
        <v>60</v>
      </c>
      <c r="B362" t="s">
        <v>20</v>
      </c>
      <c r="C362" s="8">
        <v>0.13</v>
      </c>
      <c r="D362" s="8">
        <v>0.16</v>
      </c>
      <c r="E362" s="8">
        <v>0.21</v>
      </c>
      <c r="F362" s="8">
        <v>0.23</v>
      </c>
      <c r="G362" s="8">
        <v>0.23</v>
      </c>
      <c r="H362" s="8">
        <v>0.54</v>
      </c>
      <c r="I362" s="8">
        <v>0.55</v>
      </c>
      <c r="J362" s="8">
        <v>0.17</v>
      </c>
      <c r="K362" s="8">
        <v>0.16</v>
      </c>
      <c r="L362" s="8">
        <f>AVERAGE(E362:G362)</f>
        <v>0.22333333333333336</v>
      </c>
    </row>
    <row r="363" spans="1:12" ht="12.75">
      <c r="A363" t="s">
        <v>61</v>
      </c>
      <c r="B363" t="s">
        <v>20</v>
      </c>
      <c r="C363" s="8">
        <v>0.14</v>
      </c>
      <c r="D363" s="8">
        <v>0.15</v>
      </c>
      <c r="E363" s="8">
        <v>0.28</v>
      </c>
      <c r="F363" s="8">
        <v>0.18</v>
      </c>
      <c r="G363" s="8">
        <v>0.33</v>
      </c>
      <c r="H363" s="8">
        <v>0.42</v>
      </c>
      <c r="I363" s="8">
        <v>0.54</v>
      </c>
      <c r="J363" s="8">
        <v>0.46</v>
      </c>
      <c r="K363" s="8">
        <v>0.5</v>
      </c>
      <c r="L363" s="8">
        <f>AVERAGE(E363:G363)</f>
        <v>0.26333333333333336</v>
      </c>
    </row>
    <row r="364" spans="1:12" ht="12.75">
      <c r="A364" t="s">
        <v>62</v>
      </c>
      <c r="B364" t="s">
        <v>20</v>
      </c>
      <c r="C364" s="8">
        <v>0.03</v>
      </c>
      <c r="D364" s="8">
        <v>0.28</v>
      </c>
      <c r="E364" s="8">
        <v>0.23</v>
      </c>
      <c r="F364" s="8">
        <v>0.2</v>
      </c>
      <c r="G364" s="8">
        <v>0.22</v>
      </c>
      <c r="H364" s="8">
        <v>0.59</v>
      </c>
      <c r="I364" s="8">
        <v>0.56</v>
      </c>
      <c r="J364" s="8">
        <v>0.35</v>
      </c>
      <c r="K364" s="8">
        <v>0.36</v>
      </c>
      <c r="L364" s="8">
        <f>AVERAGE(E364:G364)</f>
        <v>0.21666666666666667</v>
      </c>
    </row>
    <row r="365" s="14" customFormat="1" ht="12.75"/>
    <row r="367" spans="2:12" ht="12.75">
      <c r="B367" s="2"/>
      <c r="C367" s="2">
        <v>125</v>
      </c>
      <c r="D367" s="2">
        <v>250</v>
      </c>
      <c r="E367" s="2">
        <v>500</v>
      </c>
      <c r="F367" s="2">
        <v>1000</v>
      </c>
      <c r="G367" s="2">
        <v>2000</v>
      </c>
      <c r="H367" s="2">
        <v>4000</v>
      </c>
      <c r="I367" s="2">
        <v>8000</v>
      </c>
      <c r="J367" s="2" t="s">
        <v>3</v>
      </c>
      <c r="K367" s="2" t="s">
        <v>4</v>
      </c>
      <c r="L367" s="2" t="s">
        <v>73</v>
      </c>
    </row>
    <row r="368" spans="1:12" ht="12.75">
      <c r="A368" t="s">
        <v>42</v>
      </c>
      <c r="B368" t="s">
        <v>21</v>
      </c>
      <c r="C368" s="30" t="s">
        <v>16</v>
      </c>
      <c r="D368" s="30" t="s">
        <v>16</v>
      </c>
      <c r="E368" s="30" t="s">
        <v>16</v>
      </c>
      <c r="F368" s="30" t="s">
        <v>16</v>
      </c>
      <c r="G368" s="30" t="s">
        <v>16</v>
      </c>
      <c r="H368" s="30" t="s">
        <v>16</v>
      </c>
      <c r="I368" s="30" t="s">
        <v>16</v>
      </c>
      <c r="J368" s="30" t="s">
        <v>16</v>
      </c>
      <c r="K368" s="30" t="s">
        <v>16</v>
      </c>
      <c r="L368" s="30"/>
    </row>
    <row r="369" spans="1:12" ht="12.75">
      <c r="A369" t="s">
        <v>43</v>
      </c>
      <c r="B369" t="s">
        <v>21</v>
      </c>
      <c r="C369" s="30">
        <v>0.02</v>
      </c>
      <c r="D369" s="30">
        <v>0.03</v>
      </c>
      <c r="E369" s="30">
        <v>0.05</v>
      </c>
      <c r="F369" s="30">
        <v>0.09</v>
      </c>
      <c r="G369" s="30">
        <v>0.08</v>
      </c>
      <c r="H369" s="30">
        <v>0.31</v>
      </c>
      <c r="I369" s="30">
        <v>0.84</v>
      </c>
      <c r="J369" s="30">
        <v>0.3</v>
      </c>
      <c r="K369" s="30">
        <v>0.26</v>
      </c>
      <c r="L369" s="30">
        <f>AVERAGE(E369:G369)</f>
        <v>0.07333333333333335</v>
      </c>
    </row>
    <row r="370" spans="3:12" ht="12.75">
      <c r="C370" s="30"/>
      <c r="D370" s="30"/>
      <c r="E370" s="30"/>
      <c r="F370" s="30"/>
      <c r="G370" s="30"/>
      <c r="H370" s="30"/>
      <c r="I370" s="30"/>
      <c r="J370" s="30"/>
      <c r="K370" s="30"/>
      <c r="L370" s="30"/>
    </row>
    <row r="371" spans="1:12" ht="12.75">
      <c r="A371" s="2" t="s">
        <v>114</v>
      </c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 ht="12.75">
      <c r="A372" t="s">
        <v>44</v>
      </c>
      <c r="B372" t="s">
        <v>21</v>
      </c>
      <c r="C372" s="30">
        <v>0.14</v>
      </c>
      <c r="D372" s="30">
        <v>0.12</v>
      </c>
      <c r="E372" s="30">
        <v>0.09</v>
      </c>
      <c r="F372" s="30">
        <v>0.13</v>
      </c>
      <c r="G372" s="30">
        <v>0.08</v>
      </c>
      <c r="H372" s="30">
        <v>0.13</v>
      </c>
      <c r="I372" s="30">
        <v>0.3</v>
      </c>
      <c r="J372" s="30">
        <v>0.15</v>
      </c>
      <c r="K372" s="30">
        <v>0.16</v>
      </c>
      <c r="L372" s="30">
        <f aca="true" t="shared" si="47" ref="L372:L383">AVERAGE(E372:G372)</f>
        <v>0.09999999999999999</v>
      </c>
    </row>
    <row r="373" spans="1:12" ht="12.75">
      <c r="A373" t="s">
        <v>45</v>
      </c>
      <c r="B373" t="s">
        <v>21</v>
      </c>
      <c r="C373" s="30">
        <v>0.19</v>
      </c>
      <c r="D373" s="30">
        <v>0.23</v>
      </c>
      <c r="E373" s="30">
        <v>0.1</v>
      </c>
      <c r="F373" s="30">
        <v>0.14</v>
      </c>
      <c r="G373" s="30">
        <v>0.12</v>
      </c>
      <c r="H373" s="30">
        <v>0.26</v>
      </c>
      <c r="I373" s="30">
        <v>0.28</v>
      </c>
      <c r="J373" s="30">
        <v>0.19</v>
      </c>
      <c r="K373" s="30">
        <v>0.15</v>
      </c>
      <c r="L373" s="30">
        <f t="shared" si="47"/>
        <v>0.12</v>
      </c>
    </row>
    <row r="374" spans="1:12" ht="12.75">
      <c r="A374" t="s">
        <v>46</v>
      </c>
      <c r="B374" t="s">
        <v>21</v>
      </c>
      <c r="C374" s="30">
        <v>0.2</v>
      </c>
      <c r="D374" s="30">
        <v>0.19</v>
      </c>
      <c r="E374" s="30">
        <v>0.13</v>
      </c>
      <c r="F374" s="30">
        <v>0.13</v>
      </c>
      <c r="G374" s="30">
        <v>0.15</v>
      </c>
      <c r="H374" s="30">
        <v>0.25</v>
      </c>
      <c r="I374" s="30">
        <v>0.34</v>
      </c>
      <c r="J374" s="30">
        <v>0.2</v>
      </c>
      <c r="K374" s="30">
        <v>0.17</v>
      </c>
      <c r="L374" s="30">
        <f t="shared" si="47"/>
        <v>0.1366666666666667</v>
      </c>
    </row>
    <row r="375" spans="1:12" ht="12.75">
      <c r="A375" t="s">
        <v>47</v>
      </c>
      <c r="B375" t="s">
        <v>21</v>
      </c>
      <c r="C375" s="30">
        <v>0.09</v>
      </c>
      <c r="D375" s="30">
        <v>0.24</v>
      </c>
      <c r="E375" s="30">
        <v>0.14</v>
      </c>
      <c r="F375" s="30">
        <v>0.14</v>
      </c>
      <c r="G375" s="30">
        <v>0.16</v>
      </c>
      <c r="H375" s="30">
        <v>0.35</v>
      </c>
      <c r="I375" s="30">
        <v>0.45</v>
      </c>
      <c r="J375" s="30">
        <v>0.25</v>
      </c>
      <c r="K375" s="30">
        <v>0.2</v>
      </c>
      <c r="L375" s="30">
        <f t="shared" si="47"/>
        <v>0.1466666666666667</v>
      </c>
    </row>
    <row r="376" spans="1:12" ht="12.75">
      <c r="A376" t="s">
        <v>48</v>
      </c>
      <c r="B376" t="s">
        <v>21</v>
      </c>
      <c r="C376" s="30">
        <v>0.1</v>
      </c>
      <c r="D376" s="30">
        <v>0.44</v>
      </c>
      <c r="E376" s="30">
        <v>0.2</v>
      </c>
      <c r="F376" s="30">
        <v>0.2</v>
      </c>
      <c r="G376" s="30">
        <v>0.21</v>
      </c>
      <c r="H376" s="30">
        <v>0.47</v>
      </c>
      <c r="I376" s="30">
        <v>0.5</v>
      </c>
      <c r="J376" s="30">
        <v>0.33</v>
      </c>
      <c r="K376" s="30">
        <v>0.28</v>
      </c>
      <c r="L376" s="30">
        <f t="shared" si="47"/>
        <v>0.20333333333333334</v>
      </c>
    </row>
    <row r="377" spans="1:12" ht="12.75">
      <c r="A377" t="s">
        <v>49</v>
      </c>
      <c r="B377" t="s">
        <v>21</v>
      </c>
      <c r="C377" s="30">
        <v>0.1</v>
      </c>
      <c r="D377" s="30">
        <v>0.41</v>
      </c>
      <c r="E377" s="30">
        <v>0.21</v>
      </c>
      <c r="F377" s="30">
        <v>0.23</v>
      </c>
      <c r="G377" s="30">
        <v>0.23</v>
      </c>
      <c r="H377" s="30">
        <v>0.48</v>
      </c>
      <c r="I377" s="30">
        <v>0.62</v>
      </c>
      <c r="J377" s="30">
        <v>0.39</v>
      </c>
      <c r="K377" s="30">
        <v>0.34</v>
      </c>
      <c r="L377" s="30">
        <f t="shared" si="47"/>
        <v>0.22333333333333336</v>
      </c>
    </row>
    <row r="378" spans="1:12" ht="12.75">
      <c r="A378" t="s">
        <v>50</v>
      </c>
      <c r="B378" t="s">
        <v>21</v>
      </c>
      <c r="C378" s="30">
        <v>0.11</v>
      </c>
      <c r="D378" s="30">
        <v>0.23</v>
      </c>
      <c r="E378" s="30">
        <v>0.19</v>
      </c>
      <c r="F378" s="30">
        <v>0.17</v>
      </c>
      <c r="G378" s="30">
        <v>0.18</v>
      </c>
      <c r="H378" s="30">
        <v>0.37</v>
      </c>
      <c r="I378" s="30">
        <v>0.69</v>
      </c>
      <c r="J378" s="30">
        <v>0.36</v>
      </c>
      <c r="K378" s="30">
        <v>0.35</v>
      </c>
      <c r="L378" s="30">
        <f t="shared" si="47"/>
        <v>0.18000000000000002</v>
      </c>
    </row>
    <row r="379" spans="1:12" ht="12.75">
      <c r="A379" t="s">
        <v>51</v>
      </c>
      <c r="B379" t="s">
        <v>21</v>
      </c>
      <c r="C379" s="30">
        <v>0.03</v>
      </c>
      <c r="D379" s="30">
        <v>0.28</v>
      </c>
      <c r="E379" s="30">
        <v>0.31</v>
      </c>
      <c r="F379" s="30">
        <v>0.24</v>
      </c>
      <c r="G379" s="30">
        <v>0.21</v>
      </c>
      <c r="H379" s="30">
        <v>0.37</v>
      </c>
      <c r="I379" s="30">
        <v>0.74</v>
      </c>
      <c r="J379" s="30">
        <v>0.37</v>
      </c>
      <c r="K379" s="30">
        <v>0.36</v>
      </c>
      <c r="L379" s="30">
        <f t="shared" si="47"/>
        <v>0.25333333333333335</v>
      </c>
    </row>
    <row r="380" spans="1:12" ht="12.75">
      <c r="A380" t="s">
        <v>52</v>
      </c>
      <c r="B380" t="s">
        <v>21</v>
      </c>
      <c r="C380" s="30">
        <v>0.05</v>
      </c>
      <c r="D380" s="30">
        <v>0.14</v>
      </c>
      <c r="E380" s="30">
        <v>0.25</v>
      </c>
      <c r="F380" s="30">
        <v>0.23</v>
      </c>
      <c r="G380" s="30">
        <v>0.2</v>
      </c>
      <c r="H380" s="30">
        <v>0.38</v>
      </c>
      <c r="I380" s="30">
        <v>0.67</v>
      </c>
      <c r="J380" s="30">
        <v>0.35</v>
      </c>
      <c r="K380" s="30">
        <v>0.34</v>
      </c>
      <c r="L380" s="30">
        <f t="shared" si="47"/>
        <v>0.22666666666666666</v>
      </c>
    </row>
    <row r="381" spans="1:12" ht="12.75">
      <c r="A381" t="s">
        <v>53</v>
      </c>
      <c r="B381" t="s">
        <v>21</v>
      </c>
      <c r="C381" s="30">
        <v>0.02</v>
      </c>
      <c r="D381" s="30">
        <v>0.11</v>
      </c>
      <c r="E381" s="30">
        <v>0.2</v>
      </c>
      <c r="F381" s="30">
        <v>0.17</v>
      </c>
      <c r="G381" s="30">
        <v>0.2</v>
      </c>
      <c r="H381" s="30">
        <v>0.55</v>
      </c>
      <c r="I381" s="30">
        <v>0.87</v>
      </c>
      <c r="J381" s="30">
        <v>0.49</v>
      </c>
      <c r="K381" s="30">
        <v>0.5</v>
      </c>
      <c r="L381" s="30">
        <f t="shared" si="47"/>
        <v>0.19000000000000003</v>
      </c>
    </row>
    <row r="382" spans="1:12" ht="12.75">
      <c r="A382" t="s">
        <v>54</v>
      </c>
      <c r="B382" t="s">
        <v>21</v>
      </c>
      <c r="C382" s="30">
        <v>0.08</v>
      </c>
      <c r="D382" s="30">
        <v>0.17</v>
      </c>
      <c r="E382" s="30">
        <v>0.31</v>
      </c>
      <c r="F382" s="30">
        <v>0.22</v>
      </c>
      <c r="G382" s="30">
        <v>0.41</v>
      </c>
      <c r="H382" s="30">
        <v>0.61</v>
      </c>
      <c r="I382" s="30">
        <v>0.93</v>
      </c>
      <c r="J382" s="30">
        <v>0.59</v>
      </c>
      <c r="K382" s="30">
        <v>0.59</v>
      </c>
      <c r="L382" s="30">
        <f t="shared" si="47"/>
        <v>0.3133333333333333</v>
      </c>
    </row>
    <row r="383" spans="1:12" ht="12.75">
      <c r="A383" t="s">
        <v>60</v>
      </c>
      <c r="B383" t="s">
        <v>21</v>
      </c>
      <c r="C383" s="30">
        <v>0.2</v>
      </c>
      <c r="D383" s="30">
        <v>0.26</v>
      </c>
      <c r="E383" s="30">
        <v>0.28</v>
      </c>
      <c r="F383" s="30">
        <v>0.28</v>
      </c>
      <c r="G383" s="30">
        <v>0.34</v>
      </c>
      <c r="H383" s="30">
        <v>0.79</v>
      </c>
      <c r="I383" s="30">
        <v>1.03</v>
      </c>
      <c r="J383" s="30">
        <v>0.28</v>
      </c>
      <c r="K383" s="30">
        <v>0.26</v>
      </c>
      <c r="L383" s="30">
        <f t="shared" si="47"/>
        <v>0.30000000000000004</v>
      </c>
    </row>
    <row r="384" spans="2:12" s="1" customFormat="1" ht="12.75">
      <c r="B384" s="1" t="s">
        <v>40</v>
      </c>
      <c r="C384" s="31">
        <f>AVERAGE(C372:C383)</f>
        <v>0.10916666666666668</v>
      </c>
      <c r="D384" s="31">
        <f aca="true" t="shared" si="48" ref="D384:L384">AVERAGE(D372:D383)</f>
        <v>0.23499999999999996</v>
      </c>
      <c r="E384" s="31">
        <f t="shared" si="48"/>
        <v>0.20083333333333334</v>
      </c>
      <c r="F384" s="31">
        <f t="shared" si="48"/>
        <v>0.18999999999999997</v>
      </c>
      <c r="G384" s="31">
        <f t="shared" si="48"/>
        <v>0.2075</v>
      </c>
      <c r="H384" s="31">
        <f t="shared" si="48"/>
        <v>0.41750000000000004</v>
      </c>
      <c r="I384" s="31">
        <f t="shared" si="48"/>
        <v>0.6183333333333333</v>
      </c>
      <c r="J384" s="31">
        <f t="shared" si="48"/>
        <v>0.32916666666666666</v>
      </c>
      <c r="K384" s="31">
        <f t="shared" si="48"/>
        <v>0.3083333333333333</v>
      </c>
      <c r="L384" s="31">
        <f t="shared" si="48"/>
        <v>0.19944444444444445</v>
      </c>
    </row>
    <row r="385" spans="2:12" s="1" customFormat="1" ht="12.75">
      <c r="B385" s="1" t="s">
        <v>69</v>
      </c>
      <c r="C385" s="31">
        <f>STDEV(C372:C383)</f>
        <v>0.06258933010045917</v>
      </c>
      <c r="D385" s="31">
        <f aca="true" t="shared" si="49" ref="D385:L385">STDEV(D372:D383)</f>
        <v>0.10422876936641044</v>
      </c>
      <c r="E385" s="31">
        <f t="shared" si="49"/>
        <v>0.07621242243449118</v>
      </c>
      <c r="F385" s="31">
        <f t="shared" si="49"/>
        <v>0.05027198750072183</v>
      </c>
      <c r="G385" s="31">
        <f t="shared" si="49"/>
        <v>0.09016399200648484</v>
      </c>
      <c r="H385" s="31">
        <f t="shared" si="49"/>
        <v>0.1773607007818196</v>
      </c>
      <c r="I385" s="31">
        <f t="shared" si="49"/>
        <v>0.2501211827506941</v>
      </c>
      <c r="J385" s="31">
        <f t="shared" si="49"/>
        <v>0.12702600545008913</v>
      </c>
      <c r="K385" s="31">
        <f t="shared" si="49"/>
        <v>0.13603698249395518</v>
      </c>
      <c r="L385" s="31">
        <f t="shared" si="49"/>
        <v>0.06789524511896479</v>
      </c>
    </row>
    <row r="386" spans="3:12" ht="12.75"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2.75">
      <c r="A387" s="2" t="s">
        <v>112</v>
      </c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2.75">
      <c r="A388" t="s">
        <v>56</v>
      </c>
      <c r="B388" t="s">
        <v>21</v>
      </c>
      <c r="C388" s="30">
        <v>0.18</v>
      </c>
      <c r="D388" s="30">
        <v>0.35</v>
      </c>
      <c r="E388" s="30">
        <v>0.49</v>
      </c>
      <c r="F388" s="30">
        <v>0.41</v>
      </c>
      <c r="G388" s="30">
        <v>0.67</v>
      </c>
      <c r="H388" s="30">
        <v>0.87</v>
      </c>
      <c r="I388" s="30">
        <v>1.03</v>
      </c>
      <c r="J388" s="30">
        <v>0.85</v>
      </c>
      <c r="K388" s="30">
        <v>0.84</v>
      </c>
      <c r="L388" s="30">
        <f>AVERAGE(E388:G388)</f>
        <v>0.5233333333333333</v>
      </c>
    </row>
    <row r="389" spans="1:12" ht="12.75">
      <c r="A389" t="s">
        <v>57</v>
      </c>
      <c r="B389" t="s">
        <v>21</v>
      </c>
      <c r="C389" s="30">
        <v>0.12</v>
      </c>
      <c r="D389" s="30">
        <v>0.38</v>
      </c>
      <c r="E389" s="30">
        <v>0.3</v>
      </c>
      <c r="F389" s="30">
        <v>0.5</v>
      </c>
      <c r="G389" s="30">
        <v>0.39</v>
      </c>
      <c r="H389" s="30">
        <v>0.92</v>
      </c>
      <c r="I389" s="30">
        <v>1.12</v>
      </c>
      <c r="J389" s="30">
        <v>0.75</v>
      </c>
      <c r="K389" s="30">
        <v>0.69</v>
      </c>
      <c r="L389" s="30">
        <f>AVERAGE(E389:G389)</f>
        <v>0.39666666666666667</v>
      </c>
    </row>
    <row r="390" spans="2:12" s="2" customFormat="1" ht="12.75">
      <c r="B390" s="2" t="s">
        <v>40</v>
      </c>
      <c r="C390" s="31">
        <f>AVERAGE(C388:C389)</f>
        <v>0.15</v>
      </c>
      <c r="D390" s="31">
        <f aca="true" t="shared" si="50" ref="D390:L390">AVERAGE(D388:D389)</f>
        <v>0.365</v>
      </c>
      <c r="E390" s="31">
        <f t="shared" si="50"/>
        <v>0.395</v>
      </c>
      <c r="F390" s="31">
        <f t="shared" si="50"/>
        <v>0.45499999999999996</v>
      </c>
      <c r="G390" s="31">
        <f t="shared" si="50"/>
        <v>0.53</v>
      </c>
      <c r="H390" s="31">
        <f t="shared" si="50"/>
        <v>0.895</v>
      </c>
      <c r="I390" s="31">
        <f t="shared" si="50"/>
        <v>1.0750000000000002</v>
      </c>
      <c r="J390" s="31">
        <f t="shared" si="50"/>
        <v>0.8</v>
      </c>
      <c r="K390" s="31">
        <f t="shared" si="50"/>
        <v>0.7649999999999999</v>
      </c>
      <c r="L390" s="31">
        <f t="shared" si="50"/>
        <v>0.45999999999999996</v>
      </c>
    </row>
    <row r="391" spans="3:12" ht="12.75"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2.75">
      <c r="A392" s="2" t="s">
        <v>113</v>
      </c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2.75">
      <c r="A393" t="s">
        <v>63</v>
      </c>
      <c r="B393" t="s">
        <v>21</v>
      </c>
      <c r="C393" s="30">
        <v>0.25</v>
      </c>
      <c r="D393" s="30">
        <v>0.27</v>
      </c>
      <c r="E393" s="30">
        <v>0.29</v>
      </c>
      <c r="F393" s="30">
        <v>0.3</v>
      </c>
      <c r="G393" s="30">
        <v>0.54</v>
      </c>
      <c r="H393" s="30">
        <v>0.64</v>
      </c>
      <c r="I393" s="30">
        <v>1.1</v>
      </c>
      <c r="J393" s="30">
        <v>0.71</v>
      </c>
      <c r="K393" s="30">
        <v>0.7</v>
      </c>
      <c r="L393" s="30">
        <f>AVERAGE(E393:G393)</f>
        <v>0.37666666666666665</v>
      </c>
    </row>
    <row r="394" spans="1:12" ht="12.75">
      <c r="A394" t="s">
        <v>64</v>
      </c>
      <c r="B394" t="s">
        <v>21</v>
      </c>
      <c r="C394" s="30">
        <v>0.26</v>
      </c>
      <c r="D394" s="30">
        <v>0.34</v>
      </c>
      <c r="E394" s="30">
        <v>0.3</v>
      </c>
      <c r="F394" s="30">
        <v>0.33</v>
      </c>
      <c r="G394" s="30">
        <v>0.57</v>
      </c>
      <c r="H394" s="30">
        <v>0.76</v>
      </c>
      <c r="I394" s="30">
        <v>1.13</v>
      </c>
      <c r="J394" s="30">
        <v>0.75</v>
      </c>
      <c r="K394" s="30">
        <v>0.71</v>
      </c>
      <c r="L394" s="30">
        <f>AVERAGE(E394:G394)</f>
        <v>0.39999999999999997</v>
      </c>
    </row>
    <row r="395" spans="1:12" ht="12.75">
      <c r="A395" t="s">
        <v>65</v>
      </c>
      <c r="B395" t="s">
        <v>21</v>
      </c>
      <c r="C395" s="30">
        <v>0.22</v>
      </c>
      <c r="D395" s="30">
        <v>0.3</v>
      </c>
      <c r="E395" s="30">
        <v>0.25</v>
      </c>
      <c r="F395" s="30">
        <v>0.35</v>
      </c>
      <c r="G395" s="30">
        <v>0.49</v>
      </c>
      <c r="H395" s="30">
        <v>0.85</v>
      </c>
      <c r="I395" s="30">
        <v>1.19</v>
      </c>
      <c r="J395" s="30">
        <v>0.95</v>
      </c>
      <c r="K395" s="30">
        <v>1.03</v>
      </c>
      <c r="L395" s="30">
        <f>AVERAGE(E395:G395)</f>
        <v>0.3633333333333333</v>
      </c>
    </row>
    <row r="396" spans="1:12" ht="12.75">
      <c r="A396" t="s">
        <v>58</v>
      </c>
      <c r="B396" t="s">
        <v>21</v>
      </c>
      <c r="C396" s="30">
        <v>0.39</v>
      </c>
      <c r="D396" s="30">
        <v>0.14</v>
      </c>
      <c r="E396" s="30">
        <v>0.32</v>
      </c>
      <c r="F396" s="30">
        <v>0.4</v>
      </c>
      <c r="G396" s="30">
        <v>0.54</v>
      </c>
      <c r="H396" s="30">
        <v>0.84</v>
      </c>
      <c r="I396" s="30">
        <v>1.09</v>
      </c>
      <c r="J396" s="30">
        <v>0.99</v>
      </c>
      <c r="K396" s="30">
        <v>1.07</v>
      </c>
      <c r="L396" s="30">
        <f>AVERAGE(E396:G396)</f>
        <v>0.42</v>
      </c>
    </row>
    <row r="397" spans="1:12" ht="12.75">
      <c r="A397" t="s">
        <v>59</v>
      </c>
      <c r="B397" t="s">
        <v>21</v>
      </c>
      <c r="C397" s="30">
        <v>0.31</v>
      </c>
      <c r="D397" s="30">
        <v>0.27</v>
      </c>
      <c r="E397" s="30">
        <v>0.24</v>
      </c>
      <c r="F397" s="30">
        <v>0.45</v>
      </c>
      <c r="G397" s="30">
        <v>0.47</v>
      </c>
      <c r="H397" s="30">
        <v>0.78</v>
      </c>
      <c r="I397" s="30">
        <v>0.99</v>
      </c>
      <c r="J397" s="30">
        <v>0.91</v>
      </c>
      <c r="K397" s="30">
        <v>0.95</v>
      </c>
      <c r="L397" s="30">
        <f>AVERAGE(E397:G397)</f>
        <v>0.38666666666666666</v>
      </c>
    </row>
    <row r="398" spans="2:12" s="2" customFormat="1" ht="12.75">
      <c r="B398" s="2" t="s">
        <v>40</v>
      </c>
      <c r="C398" s="31">
        <f>AVERAGE(C393:C397)</f>
        <v>0.28600000000000003</v>
      </c>
      <c r="D398" s="31">
        <f aca="true" t="shared" si="51" ref="D398:L398">AVERAGE(D393:D397)</f>
        <v>0.26400000000000007</v>
      </c>
      <c r="E398" s="31">
        <f t="shared" si="51"/>
        <v>0.27999999999999997</v>
      </c>
      <c r="F398" s="31">
        <f t="shared" si="51"/>
        <v>0.366</v>
      </c>
      <c r="G398" s="31">
        <f t="shared" si="51"/>
        <v>0.5219999999999999</v>
      </c>
      <c r="H398" s="31">
        <f t="shared" si="51"/>
        <v>0.774</v>
      </c>
      <c r="I398" s="31">
        <f t="shared" si="51"/>
        <v>1.1</v>
      </c>
      <c r="J398" s="31">
        <f t="shared" si="51"/>
        <v>0.8620000000000001</v>
      </c>
      <c r="K398" s="31">
        <f t="shared" si="51"/>
        <v>0.892</v>
      </c>
      <c r="L398" s="31">
        <f t="shared" si="51"/>
        <v>0.3893333333333333</v>
      </c>
    </row>
    <row r="399" spans="2:12" s="2" customFormat="1" ht="12.75">
      <c r="B399" s="2" t="s">
        <v>69</v>
      </c>
      <c r="C399" s="31">
        <f>STDEV(C393:C397)</f>
        <v>0.06655824516917476</v>
      </c>
      <c r="D399" s="31">
        <f aca="true" t="shared" si="52" ref="D399:L399">STDEV(D393:D397)</f>
        <v>0.07503332592921606</v>
      </c>
      <c r="E399" s="31">
        <f t="shared" si="52"/>
        <v>0.03391164991562631</v>
      </c>
      <c r="F399" s="31">
        <f t="shared" si="52"/>
        <v>0.05941380311005207</v>
      </c>
      <c r="G399" s="31">
        <f t="shared" si="52"/>
        <v>0.040865633483406515</v>
      </c>
      <c r="H399" s="31">
        <f t="shared" si="52"/>
        <v>0.08414273587185037</v>
      </c>
      <c r="I399" s="31">
        <f t="shared" si="52"/>
        <v>0.07280109889280575</v>
      </c>
      <c r="J399" s="31">
        <f t="shared" si="52"/>
        <v>0.12457929201917896</v>
      </c>
      <c r="K399" s="31">
        <f t="shared" si="52"/>
        <v>0.1761249556422934</v>
      </c>
      <c r="L399" s="31">
        <f t="shared" si="52"/>
        <v>0.021781745670272076</v>
      </c>
    </row>
    <row r="400" spans="3:12" ht="12.75"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t="s">
        <v>60</v>
      </c>
      <c r="B401" t="s">
        <v>21</v>
      </c>
      <c r="C401" s="8">
        <v>0.2</v>
      </c>
      <c r="D401" s="8">
        <v>0.26</v>
      </c>
      <c r="E401" s="8">
        <v>0.28</v>
      </c>
      <c r="F401" s="8">
        <v>0.28</v>
      </c>
      <c r="G401" s="8">
        <v>0.34</v>
      </c>
      <c r="H401" s="8">
        <v>0.79</v>
      </c>
      <c r="I401" s="8">
        <v>1.03</v>
      </c>
      <c r="J401" s="8">
        <v>0.28</v>
      </c>
      <c r="K401" s="8">
        <v>0.26</v>
      </c>
      <c r="L401" s="8">
        <f>AVERAGE(E401:G401)</f>
        <v>0.30000000000000004</v>
      </c>
    </row>
    <row r="402" spans="1:12" ht="12.75">
      <c r="A402" t="s">
        <v>61</v>
      </c>
      <c r="B402" t="s">
        <v>21</v>
      </c>
      <c r="C402" s="8">
        <v>0.2</v>
      </c>
      <c r="D402" s="8">
        <v>0.24</v>
      </c>
      <c r="E402" s="8">
        <v>0.53</v>
      </c>
      <c r="F402" s="8">
        <v>0.28</v>
      </c>
      <c r="G402" s="8">
        <v>0.48</v>
      </c>
      <c r="H402" s="8">
        <v>0.67</v>
      </c>
      <c r="I402" s="8">
        <v>0.95</v>
      </c>
      <c r="J402" s="8">
        <v>0.85</v>
      </c>
      <c r="K402" s="8">
        <v>0.88</v>
      </c>
      <c r="L402" s="8">
        <f>AVERAGE(E402:G402)</f>
        <v>0.43</v>
      </c>
    </row>
    <row r="403" spans="1:12" ht="12.75">
      <c r="A403" t="s">
        <v>62</v>
      </c>
      <c r="B403" t="s">
        <v>21</v>
      </c>
      <c r="C403" s="8">
        <v>0.06</v>
      </c>
      <c r="D403" s="8">
        <v>0.41</v>
      </c>
      <c r="E403" s="8">
        <v>0.32</v>
      </c>
      <c r="F403" s="8">
        <v>0.32</v>
      </c>
      <c r="G403" s="8">
        <v>0.36</v>
      </c>
      <c r="H403" s="8">
        <v>0.98</v>
      </c>
      <c r="I403" s="8">
        <v>0.96</v>
      </c>
      <c r="J403" s="8">
        <v>0.73</v>
      </c>
      <c r="K403" s="8">
        <v>0.74</v>
      </c>
      <c r="L403" s="8">
        <f>AVERAGE(E403:G403)</f>
        <v>0.3333333333333333</v>
      </c>
    </row>
    <row r="404" s="14" customFormat="1" ht="12.75"/>
    <row r="406" spans="3:12" s="1" customFormat="1" ht="12.75">
      <c r="C406" s="1">
        <v>125</v>
      </c>
      <c r="D406" s="1">
        <v>250</v>
      </c>
      <c r="E406" s="1">
        <v>500</v>
      </c>
      <c r="F406" s="1">
        <v>1000</v>
      </c>
      <c r="G406" s="1">
        <v>2000</v>
      </c>
      <c r="H406" s="1">
        <v>4000</v>
      </c>
      <c r="I406" s="1">
        <v>8000</v>
      </c>
      <c r="J406" s="1" t="s">
        <v>3</v>
      </c>
      <c r="K406" s="1" t="s">
        <v>4</v>
      </c>
      <c r="L406" s="1" t="s">
        <v>73</v>
      </c>
    </row>
    <row r="407" spans="1:12" ht="12.75">
      <c r="A407" t="s">
        <v>42</v>
      </c>
      <c r="B407" t="s">
        <v>22</v>
      </c>
      <c r="C407" s="8" t="s">
        <v>16</v>
      </c>
      <c r="D407" s="8" t="s">
        <v>16</v>
      </c>
      <c r="E407" s="8" t="s">
        <v>16</v>
      </c>
      <c r="F407" s="8" t="s">
        <v>16</v>
      </c>
      <c r="G407" s="8" t="s">
        <v>16</v>
      </c>
      <c r="H407" s="8" t="s">
        <v>16</v>
      </c>
      <c r="I407" s="8" t="s">
        <v>16</v>
      </c>
      <c r="J407" s="8" t="s">
        <v>16</v>
      </c>
      <c r="K407" s="8" t="s">
        <v>16</v>
      </c>
      <c r="L407" s="8"/>
    </row>
    <row r="408" spans="1:12" ht="12.75">
      <c r="A408" t="s">
        <v>43</v>
      </c>
      <c r="B408" t="s">
        <v>22</v>
      </c>
      <c r="C408" s="8">
        <v>0.04</v>
      </c>
      <c r="D408" s="8">
        <v>0.06</v>
      </c>
      <c r="E408" s="8">
        <v>0.06</v>
      </c>
      <c r="F408" s="8">
        <v>0.09</v>
      </c>
      <c r="G408" s="8">
        <v>0.07</v>
      </c>
      <c r="H408" s="8">
        <v>0.16</v>
      </c>
      <c r="I408" s="8">
        <v>0.28</v>
      </c>
      <c r="J408" s="8">
        <v>0.12</v>
      </c>
      <c r="K408" s="8">
        <v>0.1</v>
      </c>
      <c r="L408" s="8">
        <f>AVERAGE(E408:G408)</f>
        <v>0.07333333333333333</v>
      </c>
    </row>
    <row r="409" spans="3:12" ht="12.75"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2" t="s">
        <v>114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t="s">
        <v>44</v>
      </c>
      <c r="B411" t="s">
        <v>22</v>
      </c>
      <c r="C411" s="8">
        <v>0.12</v>
      </c>
      <c r="D411" s="8">
        <v>0.08</v>
      </c>
      <c r="E411" s="8">
        <v>0.07</v>
      </c>
      <c r="F411" s="8">
        <v>0.1</v>
      </c>
      <c r="G411" s="8">
        <v>0.07</v>
      </c>
      <c r="H411" s="8">
        <v>0.07</v>
      </c>
      <c r="I411" s="8">
        <v>0.14</v>
      </c>
      <c r="J411" s="8">
        <v>0.09</v>
      </c>
      <c r="K411" s="8">
        <v>0.09</v>
      </c>
      <c r="L411" s="8">
        <f aca="true" t="shared" si="53" ref="L411:L422">AVERAGE(E411:G411)</f>
        <v>0.08</v>
      </c>
    </row>
    <row r="412" spans="1:12" ht="12.75">
      <c r="A412" t="s">
        <v>45</v>
      </c>
      <c r="B412" t="s">
        <v>22</v>
      </c>
      <c r="C412" s="8">
        <v>0.19</v>
      </c>
      <c r="D412" s="8">
        <v>0.2</v>
      </c>
      <c r="E412" s="8">
        <v>0.09</v>
      </c>
      <c r="F412" s="8">
        <v>0.1</v>
      </c>
      <c r="G412" s="8">
        <v>0.08</v>
      </c>
      <c r="H412" s="8">
        <v>0.13</v>
      </c>
      <c r="I412" s="8">
        <v>0.11</v>
      </c>
      <c r="J412" s="8">
        <v>0.09</v>
      </c>
      <c r="K412" s="8">
        <v>0.08</v>
      </c>
      <c r="L412" s="8">
        <f t="shared" si="53"/>
        <v>0.09000000000000001</v>
      </c>
    </row>
    <row r="413" spans="1:12" ht="12.75">
      <c r="A413" t="s">
        <v>46</v>
      </c>
      <c r="B413" t="s">
        <v>22</v>
      </c>
      <c r="C413" s="8">
        <v>0.19</v>
      </c>
      <c r="D413" s="8">
        <v>0.22</v>
      </c>
      <c r="E413" s="8">
        <v>0.13</v>
      </c>
      <c r="F413" s="8">
        <v>0.11</v>
      </c>
      <c r="G413" s="8">
        <v>0.11</v>
      </c>
      <c r="H413" s="8">
        <v>0.11</v>
      </c>
      <c r="I413" s="8">
        <v>0.16</v>
      </c>
      <c r="J413" s="8">
        <v>0.11</v>
      </c>
      <c r="K413" s="8">
        <v>0.09</v>
      </c>
      <c r="L413" s="8">
        <f t="shared" si="53"/>
        <v>0.11666666666666665</v>
      </c>
    </row>
    <row r="414" spans="1:12" ht="12.75">
      <c r="A414" t="s">
        <v>47</v>
      </c>
      <c r="B414" t="s">
        <v>22</v>
      </c>
      <c r="C414" s="8">
        <v>0.13</v>
      </c>
      <c r="D414" s="8">
        <v>0.24</v>
      </c>
      <c r="E414" s="8">
        <v>0.12</v>
      </c>
      <c r="F414" s="8">
        <v>0.1</v>
      </c>
      <c r="G414" s="8">
        <v>0.1</v>
      </c>
      <c r="H414" s="8">
        <v>0.17</v>
      </c>
      <c r="I414" s="8">
        <v>0.21</v>
      </c>
      <c r="J414" s="8">
        <v>0.13</v>
      </c>
      <c r="K414" s="8">
        <v>0.11</v>
      </c>
      <c r="L414" s="8">
        <f t="shared" si="53"/>
        <v>0.10666666666666667</v>
      </c>
    </row>
    <row r="415" spans="1:12" ht="12.75">
      <c r="A415" t="s">
        <v>48</v>
      </c>
      <c r="B415" t="s">
        <v>22</v>
      </c>
      <c r="C415" s="8">
        <v>0.12</v>
      </c>
      <c r="D415" s="8">
        <v>0.33</v>
      </c>
      <c r="E415" s="8">
        <v>0.21</v>
      </c>
      <c r="F415" s="8">
        <v>0.15</v>
      </c>
      <c r="G415" s="8">
        <v>0.14</v>
      </c>
      <c r="H415" s="8">
        <v>0.26</v>
      </c>
      <c r="I415" s="8">
        <v>0.24</v>
      </c>
      <c r="J415" s="8">
        <v>0.18</v>
      </c>
      <c r="K415" s="8">
        <v>0.16</v>
      </c>
      <c r="L415" s="8">
        <f t="shared" si="53"/>
        <v>0.16666666666666666</v>
      </c>
    </row>
    <row r="416" spans="1:12" ht="12.75">
      <c r="A416" t="s">
        <v>49</v>
      </c>
      <c r="B416" t="s">
        <v>22</v>
      </c>
      <c r="C416" s="8">
        <v>0.15</v>
      </c>
      <c r="D416" s="8">
        <v>0.32</v>
      </c>
      <c r="E416" s="8">
        <v>0.21</v>
      </c>
      <c r="F416" s="8">
        <v>0.18</v>
      </c>
      <c r="G416" s="8">
        <v>0.16</v>
      </c>
      <c r="H416" s="8">
        <v>0.25</v>
      </c>
      <c r="I416" s="8">
        <v>0.26</v>
      </c>
      <c r="J416" s="8">
        <v>0.2</v>
      </c>
      <c r="K416" s="8">
        <v>0.18</v>
      </c>
      <c r="L416" s="8">
        <f t="shared" si="53"/>
        <v>0.18333333333333335</v>
      </c>
    </row>
    <row r="417" spans="1:12" ht="12.75">
      <c r="A417" t="s">
        <v>50</v>
      </c>
      <c r="B417" t="s">
        <v>22</v>
      </c>
      <c r="C417" s="8">
        <v>0.14</v>
      </c>
      <c r="D417" s="8">
        <v>0.27</v>
      </c>
      <c r="E417" s="8">
        <v>0.17</v>
      </c>
      <c r="F417" s="8">
        <v>0.16</v>
      </c>
      <c r="G417" s="8">
        <v>0.13</v>
      </c>
      <c r="H417" s="8">
        <v>0.22</v>
      </c>
      <c r="I417" s="8">
        <v>0.28</v>
      </c>
      <c r="J417" s="8">
        <v>0.2</v>
      </c>
      <c r="K417" s="8">
        <v>0.2</v>
      </c>
      <c r="L417" s="8">
        <f t="shared" si="53"/>
        <v>0.15333333333333335</v>
      </c>
    </row>
    <row r="418" spans="1:12" ht="12.75">
      <c r="A418" t="s">
        <v>51</v>
      </c>
      <c r="B418" t="s">
        <v>22</v>
      </c>
      <c r="C418" s="8">
        <v>0.08</v>
      </c>
      <c r="D418" s="8">
        <v>0.28</v>
      </c>
      <c r="E418" s="8">
        <v>0.22</v>
      </c>
      <c r="F418" s="8">
        <v>0.2</v>
      </c>
      <c r="G418" s="8">
        <v>0.15</v>
      </c>
      <c r="H418" s="8">
        <v>0.19</v>
      </c>
      <c r="I418" s="8">
        <v>0.3</v>
      </c>
      <c r="J418" s="8">
        <v>0.19</v>
      </c>
      <c r="K418" s="8">
        <v>0.19</v>
      </c>
      <c r="L418" s="8">
        <f t="shared" si="53"/>
        <v>0.19000000000000003</v>
      </c>
    </row>
    <row r="419" spans="1:12" ht="12.75">
      <c r="A419" t="s">
        <v>52</v>
      </c>
      <c r="B419" t="s">
        <v>22</v>
      </c>
      <c r="C419" s="8">
        <v>0.13</v>
      </c>
      <c r="D419" s="8">
        <v>0.17</v>
      </c>
      <c r="E419" s="8">
        <v>0.24</v>
      </c>
      <c r="F419" s="8">
        <v>0.2</v>
      </c>
      <c r="G419" s="8">
        <v>0.17</v>
      </c>
      <c r="H419" s="8">
        <v>0.21</v>
      </c>
      <c r="I419" s="8">
        <v>0.31</v>
      </c>
      <c r="J419" s="8">
        <v>0.2</v>
      </c>
      <c r="K419" s="8">
        <v>0.2</v>
      </c>
      <c r="L419" s="8">
        <f t="shared" si="53"/>
        <v>0.20333333333333334</v>
      </c>
    </row>
    <row r="420" spans="1:12" ht="12.75">
      <c r="A420" t="s">
        <v>53</v>
      </c>
      <c r="B420" t="s">
        <v>22</v>
      </c>
      <c r="C420" s="8">
        <v>0.07</v>
      </c>
      <c r="D420" s="8">
        <v>0.17</v>
      </c>
      <c r="E420" s="8">
        <v>0.18</v>
      </c>
      <c r="F420" s="8">
        <v>0.16</v>
      </c>
      <c r="G420" s="8">
        <v>0.17</v>
      </c>
      <c r="H420" s="8">
        <v>0.31</v>
      </c>
      <c r="I420" s="8">
        <v>0.39</v>
      </c>
      <c r="J420" s="8">
        <v>0.28</v>
      </c>
      <c r="K420" s="8">
        <v>0.28</v>
      </c>
      <c r="L420" s="8">
        <f t="shared" si="53"/>
        <v>0.17</v>
      </c>
    </row>
    <row r="421" spans="1:12" ht="12.75">
      <c r="A421" t="s">
        <v>54</v>
      </c>
      <c r="B421" t="s">
        <v>22</v>
      </c>
      <c r="C421" s="8">
        <v>0.13</v>
      </c>
      <c r="D421" s="8">
        <v>0.21</v>
      </c>
      <c r="E421" s="8">
        <v>0.26</v>
      </c>
      <c r="F421" s="8">
        <v>0.17</v>
      </c>
      <c r="G421" s="8">
        <v>0.29</v>
      </c>
      <c r="H421" s="8">
        <v>0.31</v>
      </c>
      <c r="I421" s="8">
        <v>0.39</v>
      </c>
      <c r="J421" s="8">
        <v>0.31</v>
      </c>
      <c r="K421" s="8">
        <v>0.31</v>
      </c>
      <c r="L421" s="8">
        <f t="shared" si="53"/>
        <v>0.24</v>
      </c>
    </row>
    <row r="422" spans="1:12" ht="12.75">
      <c r="A422" t="s">
        <v>60</v>
      </c>
      <c r="B422" t="s">
        <v>22</v>
      </c>
      <c r="C422" s="8">
        <v>0.2</v>
      </c>
      <c r="D422" s="8">
        <v>0.24</v>
      </c>
      <c r="E422" s="8">
        <v>0.25</v>
      </c>
      <c r="F422" s="8">
        <v>0.24</v>
      </c>
      <c r="G422" s="8">
        <v>0.25</v>
      </c>
      <c r="H422" s="8">
        <v>0.36</v>
      </c>
      <c r="I422" s="8">
        <v>0.43</v>
      </c>
      <c r="J422" s="8">
        <v>0.27</v>
      </c>
      <c r="K422" s="8">
        <v>0.25</v>
      </c>
      <c r="L422" s="8">
        <f t="shared" si="53"/>
        <v>0.24666666666666667</v>
      </c>
    </row>
    <row r="423" spans="2:12" s="2" customFormat="1" ht="12.75">
      <c r="B423" s="2" t="s">
        <v>40</v>
      </c>
      <c r="C423" s="14">
        <f>AVERAGE(C411:C422)</f>
        <v>0.1375</v>
      </c>
      <c r="D423" s="14">
        <f aca="true" t="shared" si="54" ref="D423:L423">AVERAGE(D411:D422)</f>
        <v>0.22750000000000004</v>
      </c>
      <c r="E423" s="14">
        <f t="shared" si="54"/>
        <v>0.17916666666666667</v>
      </c>
      <c r="F423" s="14">
        <f t="shared" si="54"/>
        <v>0.15583333333333332</v>
      </c>
      <c r="G423" s="14">
        <f t="shared" si="54"/>
        <v>0.15166666666666667</v>
      </c>
      <c r="H423" s="14">
        <f t="shared" si="54"/>
        <v>0.21583333333333332</v>
      </c>
      <c r="I423" s="14">
        <f t="shared" si="54"/>
        <v>0.26833333333333337</v>
      </c>
      <c r="J423" s="14">
        <f t="shared" si="54"/>
        <v>0.1875</v>
      </c>
      <c r="K423" s="14">
        <f t="shared" si="54"/>
        <v>0.17833333333333332</v>
      </c>
      <c r="L423" s="14">
        <f t="shared" si="54"/>
        <v>0.1622222222222222</v>
      </c>
    </row>
    <row r="424" spans="2:12" s="2" customFormat="1" ht="12.75">
      <c r="B424" s="2" t="s">
        <v>69</v>
      </c>
      <c r="C424" s="14">
        <f>STDEV(C411:C422)</f>
        <v>0.040704031517998014</v>
      </c>
      <c r="D424" s="14">
        <f aca="true" t="shared" si="55" ref="D424:L424">STDEV(D411:D422)</f>
        <v>0.06969087588643277</v>
      </c>
      <c r="E424" s="14">
        <f t="shared" si="55"/>
        <v>0.06374071530724133</v>
      </c>
      <c r="F424" s="14">
        <f t="shared" si="55"/>
        <v>0.046015478291812274</v>
      </c>
      <c r="G424" s="14">
        <f t="shared" si="55"/>
        <v>0.06492419822494164</v>
      </c>
      <c r="H424" s="14">
        <f t="shared" si="55"/>
        <v>0.08753787059255438</v>
      </c>
      <c r="I424" s="14">
        <f t="shared" si="55"/>
        <v>0.1027648094466487</v>
      </c>
      <c r="J424" s="14">
        <f t="shared" si="55"/>
        <v>0.07337636478520121</v>
      </c>
      <c r="K424" s="14">
        <f t="shared" si="55"/>
        <v>0.07637626158259742</v>
      </c>
      <c r="L424" s="14">
        <f t="shared" si="55"/>
        <v>0.05509098687641056</v>
      </c>
    </row>
    <row r="425" spans="1:12" ht="12.75">
      <c r="A425" s="2" t="s">
        <v>112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t="s">
        <v>56</v>
      </c>
      <c r="B426" t="s">
        <v>22</v>
      </c>
      <c r="C426" s="8">
        <v>0.21</v>
      </c>
      <c r="D426" s="8">
        <v>0.29</v>
      </c>
      <c r="E426" s="8">
        <v>0.28</v>
      </c>
      <c r="F426" s="8">
        <v>0.3</v>
      </c>
      <c r="G426" s="8">
        <v>0.34</v>
      </c>
      <c r="H426" s="8">
        <v>0.4</v>
      </c>
      <c r="I426" s="8">
        <v>0.43</v>
      </c>
      <c r="J426" s="8">
        <v>0.4</v>
      </c>
      <c r="K426" s="8">
        <v>0.4</v>
      </c>
      <c r="L426" s="8">
        <f>AVERAGE(E426:G426)</f>
        <v>0.3066666666666667</v>
      </c>
    </row>
    <row r="427" spans="1:12" ht="12.75">
      <c r="A427" t="s">
        <v>57</v>
      </c>
      <c r="B427" t="s">
        <v>22</v>
      </c>
      <c r="C427" s="8">
        <v>0.1</v>
      </c>
      <c r="D427" s="8">
        <v>0.27</v>
      </c>
      <c r="E427" s="8">
        <v>0.24</v>
      </c>
      <c r="F427" s="8">
        <v>0.3</v>
      </c>
      <c r="G427" s="8">
        <v>0.29</v>
      </c>
      <c r="H427" s="8">
        <v>0.43</v>
      </c>
      <c r="I427" s="8">
        <v>0.44</v>
      </c>
      <c r="J427" s="8">
        <v>0.38</v>
      </c>
      <c r="K427" s="8">
        <v>0.36</v>
      </c>
      <c r="L427" s="8">
        <f>AVERAGE(E427:G427)</f>
        <v>0.27666666666666667</v>
      </c>
    </row>
    <row r="428" spans="2:12" s="2" customFormat="1" ht="12.75">
      <c r="B428" s="2" t="s">
        <v>40</v>
      </c>
      <c r="C428" s="14">
        <f>AVERAGE(C426:C427)</f>
        <v>0.155</v>
      </c>
      <c r="D428" s="14">
        <f aca="true" t="shared" si="56" ref="D428:L428">AVERAGE(D426:D427)</f>
        <v>0.28</v>
      </c>
      <c r="E428" s="14">
        <f t="shared" si="56"/>
        <v>0.26</v>
      </c>
      <c r="F428" s="14">
        <f t="shared" si="56"/>
        <v>0.3</v>
      </c>
      <c r="G428" s="14">
        <f t="shared" si="56"/>
        <v>0.315</v>
      </c>
      <c r="H428" s="14">
        <f t="shared" si="56"/>
        <v>0.41500000000000004</v>
      </c>
      <c r="I428" s="14">
        <f t="shared" si="56"/>
        <v>0.435</v>
      </c>
      <c r="J428" s="14">
        <f t="shared" si="56"/>
        <v>0.39</v>
      </c>
      <c r="K428" s="14">
        <f t="shared" si="56"/>
        <v>0.38</v>
      </c>
      <c r="L428" s="14">
        <f t="shared" si="56"/>
        <v>0.2916666666666667</v>
      </c>
    </row>
    <row r="429" spans="3:12" ht="12.75"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2" t="s">
        <v>113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t="s">
        <v>63</v>
      </c>
      <c r="B431" t="s">
        <v>22</v>
      </c>
      <c r="C431" s="8">
        <v>0.24</v>
      </c>
      <c r="D431" s="8">
        <v>0.22</v>
      </c>
      <c r="E431" s="8">
        <v>0.23</v>
      </c>
      <c r="F431" s="8">
        <v>0.23</v>
      </c>
      <c r="G431" s="8">
        <v>0.34</v>
      </c>
      <c r="H431" s="8">
        <v>0.33</v>
      </c>
      <c r="I431" s="8">
        <v>0.45</v>
      </c>
      <c r="J431" s="8">
        <v>0.37</v>
      </c>
      <c r="K431" s="8">
        <v>0.38</v>
      </c>
      <c r="L431" s="8">
        <f>AVERAGE(E431:G431)</f>
        <v>0.26666666666666666</v>
      </c>
    </row>
    <row r="432" spans="1:12" ht="12.75">
      <c r="A432" t="s">
        <v>64</v>
      </c>
      <c r="B432" t="s">
        <v>22</v>
      </c>
      <c r="C432" s="8">
        <v>0.26</v>
      </c>
      <c r="D432" s="8">
        <v>0.24</v>
      </c>
      <c r="E432" s="8">
        <v>0.24</v>
      </c>
      <c r="F432" s="8">
        <v>0.25</v>
      </c>
      <c r="G432" s="8">
        <v>0.33</v>
      </c>
      <c r="H432" s="8">
        <v>0.36</v>
      </c>
      <c r="I432" s="8">
        <v>0.46</v>
      </c>
      <c r="J432" s="8">
        <v>0.38</v>
      </c>
      <c r="K432" s="8">
        <v>0.38</v>
      </c>
      <c r="L432" s="8">
        <f>AVERAGE(E432:G432)</f>
        <v>0.2733333333333334</v>
      </c>
    </row>
    <row r="433" spans="1:12" ht="12.75">
      <c r="A433" t="s">
        <v>65</v>
      </c>
      <c r="B433" t="s">
        <v>22</v>
      </c>
      <c r="C433" s="8">
        <v>0.18</v>
      </c>
      <c r="D433" s="8">
        <v>0.25</v>
      </c>
      <c r="E433" s="8">
        <v>0.22</v>
      </c>
      <c r="F433" s="8">
        <v>0.26</v>
      </c>
      <c r="G433" s="8">
        <v>0.31</v>
      </c>
      <c r="H433" s="8">
        <v>0.42</v>
      </c>
      <c r="I433" s="8">
        <v>0.46</v>
      </c>
      <c r="J433" s="8">
        <v>0.43</v>
      </c>
      <c r="K433" s="8">
        <v>0.44</v>
      </c>
      <c r="L433" s="8">
        <f>AVERAGE(E433:G433)</f>
        <v>0.26333333333333336</v>
      </c>
    </row>
    <row r="434" spans="1:12" ht="12.75">
      <c r="A434" t="s">
        <v>58</v>
      </c>
      <c r="B434" t="s">
        <v>22</v>
      </c>
      <c r="C434" s="8">
        <v>0.33</v>
      </c>
      <c r="D434" s="8">
        <v>0.16</v>
      </c>
      <c r="E434" s="8">
        <v>0.29</v>
      </c>
      <c r="F434" s="8">
        <v>0.27</v>
      </c>
      <c r="G434" s="8">
        <v>0.33</v>
      </c>
      <c r="H434" s="8">
        <v>0.4</v>
      </c>
      <c r="I434" s="8">
        <v>0.44</v>
      </c>
      <c r="J434" s="8">
        <v>0.42</v>
      </c>
      <c r="K434" s="8">
        <v>0.45</v>
      </c>
      <c r="L434" s="8">
        <f>AVERAGE(E434:G434)</f>
        <v>0.2966666666666667</v>
      </c>
    </row>
    <row r="435" spans="1:12" ht="12.75">
      <c r="A435" t="s">
        <v>59</v>
      </c>
      <c r="B435" t="s">
        <v>22</v>
      </c>
      <c r="C435" s="8">
        <v>0.22</v>
      </c>
      <c r="D435" s="8">
        <v>0.25</v>
      </c>
      <c r="E435" s="8">
        <v>0.21</v>
      </c>
      <c r="F435" s="8">
        <v>0.29</v>
      </c>
      <c r="G435" s="8">
        <v>0.32</v>
      </c>
      <c r="H435" s="8">
        <v>0.38</v>
      </c>
      <c r="I435" s="8">
        <v>0.42</v>
      </c>
      <c r="J435" s="8">
        <v>0.41</v>
      </c>
      <c r="K435" s="8">
        <v>0.41</v>
      </c>
      <c r="L435" s="8">
        <f>AVERAGE(E435:G435)</f>
        <v>0.2733333333333334</v>
      </c>
    </row>
    <row r="436" spans="2:12" s="2" customFormat="1" ht="12.75">
      <c r="B436" s="2" t="s">
        <v>40</v>
      </c>
      <c r="C436" s="14">
        <f>AVERAGE(C431:C435)</f>
        <v>0.246</v>
      </c>
      <c r="D436" s="14">
        <f aca="true" t="shared" si="57" ref="D436:L436">AVERAGE(D431:D435)</f>
        <v>0.22400000000000003</v>
      </c>
      <c r="E436" s="14">
        <f t="shared" si="57"/>
        <v>0.238</v>
      </c>
      <c r="F436" s="14">
        <f t="shared" si="57"/>
        <v>0.26</v>
      </c>
      <c r="G436" s="14">
        <f t="shared" si="57"/>
        <v>0.326</v>
      </c>
      <c r="H436" s="14">
        <f t="shared" si="57"/>
        <v>0.37799999999999995</v>
      </c>
      <c r="I436" s="14">
        <f t="shared" si="57"/>
        <v>0.446</v>
      </c>
      <c r="J436" s="14">
        <f t="shared" si="57"/>
        <v>0.40199999999999997</v>
      </c>
      <c r="K436" s="14">
        <f t="shared" si="57"/>
        <v>0.41200000000000003</v>
      </c>
      <c r="L436" s="14">
        <f t="shared" si="57"/>
        <v>0.2746666666666667</v>
      </c>
    </row>
    <row r="437" spans="2:12" s="2" customFormat="1" ht="12.75">
      <c r="B437" s="2" t="s">
        <v>69</v>
      </c>
      <c r="C437" s="14">
        <f>STDEV(C431:C435)</f>
        <v>0.05549774770204655</v>
      </c>
      <c r="D437" s="14">
        <f aca="true" t="shared" si="58" ref="D437:L437">STDEV(D431:D435)</f>
        <v>0.0378153408023779</v>
      </c>
      <c r="E437" s="14">
        <f t="shared" si="58"/>
        <v>0.03114482300479485</v>
      </c>
      <c r="F437" s="14">
        <f t="shared" si="58"/>
        <v>0.022360679774997907</v>
      </c>
      <c r="G437" s="14">
        <f t="shared" si="58"/>
        <v>0.01140175425099139</v>
      </c>
      <c r="H437" s="14">
        <f t="shared" si="58"/>
        <v>0.034928498393146344</v>
      </c>
      <c r="I437" s="14">
        <f t="shared" si="58"/>
        <v>0.016733200530681527</v>
      </c>
      <c r="J437" s="14">
        <f t="shared" si="58"/>
        <v>0.025884358211090717</v>
      </c>
      <c r="K437" s="14">
        <f t="shared" si="58"/>
        <v>0.03271085446759249</v>
      </c>
      <c r="L437" s="14">
        <f t="shared" si="58"/>
        <v>0.013038404810405298</v>
      </c>
    </row>
    <row r="438" spans="3:12" ht="12.75"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4.25" customHeight="1">
      <c r="A439" t="s">
        <v>60</v>
      </c>
      <c r="B439" t="s">
        <v>22</v>
      </c>
      <c r="C439" s="8">
        <v>0.2</v>
      </c>
      <c r="D439" s="8">
        <v>0.24</v>
      </c>
      <c r="E439" s="8">
        <v>0.25</v>
      </c>
      <c r="F439" s="8">
        <v>0.24</v>
      </c>
      <c r="G439" s="8">
        <v>0.25</v>
      </c>
      <c r="H439" s="8">
        <v>0.36</v>
      </c>
      <c r="I439" s="8">
        <v>0.43</v>
      </c>
      <c r="J439" s="8">
        <v>0.27</v>
      </c>
      <c r="K439" s="8">
        <v>0.25</v>
      </c>
      <c r="L439" s="8">
        <f>AVERAGE(E439:G439)</f>
        <v>0.24666666666666667</v>
      </c>
    </row>
    <row r="440" spans="1:12" ht="12.75">
      <c r="A440" t="s">
        <v>61</v>
      </c>
      <c r="B440" t="s">
        <v>22</v>
      </c>
      <c r="C440" s="8">
        <v>0.23</v>
      </c>
      <c r="D440" s="8">
        <v>0.24</v>
      </c>
      <c r="E440" s="8">
        <v>0.34</v>
      </c>
      <c r="F440" s="8">
        <v>0.23</v>
      </c>
      <c r="G440" s="8">
        <v>0.31</v>
      </c>
      <c r="H440" s="8">
        <v>0.36</v>
      </c>
      <c r="I440" s="8">
        <v>0.41</v>
      </c>
      <c r="J440" s="8">
        <v>0.45</v>
      </c>
      <c r="K440" s="8">
        <v>0.47</v>
      </c>
      <c r="L440" s="8">
        <f>AVERAGE(E440:G440)</f>
        <v>0.2933333333333334</v>
      </c>
    </row>
    <row r="441" spans="1:12" ht="12.75">
      <c r="A441" t="s">
        <v>62</v>
      </c>
      <c r="B441" t="s">
        <v>22</v>
      </c>
      <c r="C441" s="8">
        <v>0.09</v>
      </c>
      <c r="D441" s="8">
        <v>0.26</v>
      </c>
      <c r="E441" s="8">
        <v>0.25</v>
      </c>
      <c r="F441" s="8">
        <v>0.25</v>
      </c>
      <c r="G441" s="8">
        <v>0.25</v>
      </c>
      <c r="H441" s="8">
        <v>0.44</v>
      </c>
      <c r="I441" s="8">
        <v>0.42</v>
      </c>
      <c r="J441" s="8">
        <v>0.37</v>
      </c>
      <c r="K441" s="8">
        <v>0.37</v>
      </c>
      <c r="L441" s="8">
        <f>AVERAGE(E441:G441)</f>
        <v>0.25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45"/>
  <sheetViews>
    <sheetView workbookViewId="0" topLeftCell="A17">
      <selection activeCell="F29" sqref="F29"/>
    </sheetView>
  </sheetViews>
  <sheetFormatPr defaultColWidth="9.140625" defaultRowHeight="12.75"/>
  <cols>
    <col min="2" max="2" width="11.8515625" style="0" customWidth="1"/>
  </cols>
  <sheetData>
    <row r="1" spans="3:12" s="2" customFormat="1" ht="12.75">
      <c r="C1" s="2">
        <v>125</v>
      </c>
      <c r="D1" s="2">
        <v>250</v>
      </c>
      <c r="E1" s="2">
        <v>500</v>
      </c>
      <c r="F1" s="2">
        <v>1000</v>
      </c>
      <c r="G1" s="2">
        <v>2000</v>
      </c>
      <c r="H1" s="2">
        <v>4000</v>
      </c>
      <c r="I1" s="2">
        <v>8000</v>
      </c>
      <c r="J1" s="2" t="s">
        <v>3</v>
      </c>
      <c r="K1" s="2" t="s">
        <v>4</v>
      </c>
      <c r="L1" s="2" t="s">
        <v>72</v>
      </c>
    </row>
    <row r="2" spans="1:12" ht="12.75">
      <c r="A2" t="s">
        <v>42</v>
      </c>
      <c r="B2" t="s">
        <v>5</v>
      </c>
      <c r="C2" s="8">
        <v>18.48</v>
      </c>
      <c r="D2" s="8">
        <v>23.1</v>
      </c>
      <c r="E2" s="8">
        <v>24</v>
      </c>
      <c r="F2" s="8">
        <v>24.53</v>
      </c>
      <c r="G2" s="8">
        <v>34.34</v>
      </c>
      <c r="H2" s="8">
        <v>35.75</v>
      </c>
      <c r="I2" s="8">
        <v>39.79</v>
      </c>
      <c r="J2" s="8">
        <v>44.37</v>
      </c>
      <c r="K2" s="8">
        <v>45.83</v>
      </c>
      <c r="L2" s="8">
        <f>AVERAGE(E2:G2)</f>
        <v>27.623333333333335</v>
      </c>
    </row>
    <row r="3" spans="1:12" ht="12.75">
      <c r="A3" t="s">
        <v>43</v>
      </c>
      <c r="B3" t="s">
        <v>5</v>
      </c>
      <c r="C3" s="8">
        <v>18.19</v>
      </c>
      <c r="D3" s="8">
        <v>25.94</v>
      </c>
      <c r="E3" s="8">
        <v>26.29</v>
      </c>
      <c r="F3" s="8">
        <v>26.88</v>
      </c>
      <c r="G3" s="8">
        <v>36.32</v>
      </c>
      <c r="H3" s="8">
        <v>39.6</v>
      </c>
      <c r="I3" s="8">
        <v>41.59</v>
      </c>
      <c r="J3" s="8">
        <v>48.17</v>
      </c>
      <c r="K3" s="8">
        <v>50.15</v>
      </c>
      <c r="L3" s="8">
        <f aca="true" t="shared" si="0" ref="L3:L22">AVERAGE(E3:G3)</f>
        <v>29.830000000000002</v>
      </c>
    </row>
    <row r="4" spans="3:12" ht="12.75"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t="s">
        <v>44</v>
      </c>
      <c r="B5" t="s">
        <v>5</v>
      </c>
      <c r="C5" s="8">
        <v>11.41</v>
      </c>
      <c r="D5" s="8">
        <v>14.1</v>
      </c>
      <c r="E5" s="8">
        <v>12.14</v>
      </c>
      <c r="F5" s="8">
        <v>16.55</v>
      </c>
      <c r="G5" s="8">
        <v>23.24</v>
      </c>
      <c r="H5" s="8">
        <v>28.74</v>
      </c>
      <c r="I5" s="8">
        <v>27.17</v>
      </c>
      <c r="J5" s="8">
        <v>34.7</v>
      </c>
      <c r="K5" s="8">
        <v>36.15</v>
      </c>
      <c r="L5" s="8">
        <f t="shared" si="0"/>
        <v>17.31</v>
      </c>
    </row>
    <row r="6" spans="1:12" ht="12.75">
      <c r="A6" t="s">
        <v>45</v>
      </c>
      <c r="B6" t="s">
        <v>5</v>
      </c>
      <c r="C6" s="8">
        <v>16.97</v>
      </c>
      <c r="D6" s="8">
        <v>19.43</v>
      </c>
      <c r="E6" s="8">
        <v>19.68</v>
      </c>
      <c r="F6" s="8">
        <v>21.7</v>
      </c>
      <c r="G6" s="8">
        <v>30.52</v>
      </c>
      <c r="H6" s="8">
        <v>36.64</v>
      </c>
      <c r="I6" s="8">
        <v>36.48</v>
      </c>
      <c r="J6" s="8">
        <v>44.16</v>
      </c>
      <c r="K6" s="8">
        <v>46.54</v>
      </c>
      <c r="L6" s="8">
        <f t="shared" si="0"/>
        <v>23.966666666666665</v>
      </c>
    </row>
    <row r="7" spans="1:12" ht="12.75">
      <c r="A7" t="s">
        <v>46</v>
      </c>
      <c r="B7" t="s">
        <v>5</v>
      </c>
      <c r="C7" s="8">
        <v>15.7</v>
      </c>
      <c r="D7" s="8">
        <v>18.05</v>
      </c>
      <c r="E7" s="8">
        <v>20.14</v>
      </c>
      <c r="F7" s="8">
        <v>20.75</v>
      </c>
      <c r="G7" s="8">
        <v>29.66</v>
      </c>
      <c r="H7" s="8">
        <v>34.74</v>
      </c>
      <c r="I7" s="8">
        <v>33.81</v>
      </c>
      <c r="J7" s="8">
        <v>41.67</v>
      </c>
      <c r="K7" s="8">
        <v>43.69</v>
      </c>
      <c r="L7" s="8">
        <f t="shared" si="0"/>
        <v>23.516666666666666</v>
      </c>
    </row>
    <row r="8" spans="1:12" ht="12.75">
      <c r="A8" t="s">
        <v>47</v>
      </c>
      <c r="B8" t="s">
        <v>5</v>
      </c>
      <c r="C8" s="8">
        <v>16.56</v>
      </c>
      <c r="D8" s="8">
        <v>18.5</v>
      </c>
      <c r="E8" s="8">
        <v>18.89</v>
      </c>
      <c r="F8" s="8">
        <v>20.39</v>
      </c>
      <c r="G8" s="8">
        <v>27.81</v>
      </c>
      <c r="H8" s="8">
        <v>33.37</v>
      </c>
      <c r="I8" s="8">
        <v>32.8</v>
      </c>
      <c r="J8" s="8">
        <v>40</v>
      </c>
      <c r="K8" s="8">
        <v>41.81</v>
      </c>
      <c r="L8" s="8">
        <f t="shared" si="0"/>
        <v>22.363333333333333</v>
      </c>
    </row>
    <row r="9" spans="1:12" ht="12.75">
      <c r="A9" t="s">
        <v>48</v>
      </c>
      <c r="B9" t="s">
        <v>5</v>
      </c>
      <c r="C9" s="8">
        <v>15.25</v>
      </c>
      <c r="D9" s="8">
        <v>18.54</v>
      </c>
      <c r="E9" s="8">
        <v>18.39</v>
      </c>
      <c r="F9" s="8">
        <v>19.99</v>
      </c>
      <c r="G9" s="8">
        <v>27.64</v>
      </c>
      <c r="H9" s="8">
        <v>33.35</v>
      </c>
      <c r="I9" s="8">
        <v>31.13</v>
      </c>
      <c r="J9" s="8">
        <v>38.31</v>
      </c>
      <c r="K9" s="8">
        <v>39.38</v>
      </c>
      <c r="L9" s="8">
        <f t="shared" si="0"/>
        <v>22.006666666666664</v>
      </c>
    </row>
    <row r="10" spans="1:12" ht="12.75">
      <c r="A10" t="s">
        <v>49</v>
      </c>
      <c r="B10" t="s">
        <v>5</v>
      </c>
      <c r="C10" s="8">
        <v>14.72</v>
      </c>
      <c r="D10" s="8">
        <v>18.05</v>
      </c>
      <c r="E10" s="8">
        <v>18.11</v>
      </c>
      <c r="F10" s="8">
        <v>19.45</v>
      </c>
      <c r="G10" s="8">
        <v>27.4</v>
      </c>
      <c r="H10" s="8">
        <v>32.2</v>
      </c>
      <c r="I10" s="8">
        <v>29.97</v>
      </c>
      <c r="J10" s="8">
        <v>37.1</v>
      </c>
      <c r="K10" s="8">
        <v>37.97</v>
      </c>
      <c r="L10" s="8">
        <f t="shared" si="0"/>
        <v>21.653333333333336</v>
      </c>
    </row>
    <row r="11" spans="1:12" ht="12.75">
      <c r="A11" t="s">
        <v>50</v>
      </c>
      <c r="B11" t="s">
        <v>5</v>
      </c>
      <c r="C11" s="8">
        <v>14.39</v>
      </c>
      <c r="D11" s="8">
        <v>17.6</v>
      </c>
      <c r="E11" s="8">
        <v>17.98</v>
      </c>
      <c r="F11" s="8">
        <v>19.56</v>
      </c>
      <c r="G11" s="8">
        <v>27.15</v>
      </c>
      <c r="H11" s="8">
        <v>31.49</v>
      </c>
      <c r="I11" s="8">
        <v>28.69</v>
      </c>
      <c r="J11" s="8">
        <v>36.08</v>
      </c>
      <c r="K11" s="8">
        <v>36.66</v>
      </c>
      <c r="L11" s="8">
        <f t="shared" si="0"/>
        <v>21.563333333333333</v>
      </c>
    </row>
    <row r="12" spans="1:12" ht="12.75">
      <c r="A12" t="s">
        <v>51</v>
      </c>
      <c r="B12" t="s">
        <v>5</v>
      </c>
      <c r="C12" s="8">
        <v>12.46</v>
      </c>
      <c r="D12" s="8">
        <v>17.76</v>
      </c>
      <c r="E12" s="8">
        <v>17.74</v>
      </c>
      <c r="F12" s="8">
        <v>18.51</v>
      </c>
      <c r="G12" s="8">
        <v>26.08</v>
      </c>
      <c r="H12" s="8">
        <v>29.87</v>
      </c>
      <c r="I12" s="8">
        <v>27.29</v>
      </c>
      <c r="J12" s="8">
        <v>34.68</v>
      </c>
      <c r="K12" s="8">
        <v>35.23</v>
      </c>
      <c r="L12" s="8">
        <f t="shared" si="0"/>
        <v>20.776666666666667</v>
      </c>
    </row>
    <row r="13" spans="1:12" ht="12.75">
      <c r="A13" t="s">
        <v>52</v>
      </c>
      <c r="B13" t="s">
        <v>5</v>
      </c>
      <c r="C13" s="8">
        <v>12.78</v>
      </c>
      <c r="D13" s="8">
        <v>16.98</v>
      </c>
      <c r="E13" s="8">
        <v>17.76</v>
      </c>
      <c r="F13" s="8">
        <v>18.41</v>
      </c>
      <c r="G13" s="8">
        <v>25.41</v>
      </c>
      <c r="H13" s="8">
        <v>28.74</v>
      </c>
      <c r="I13" s="8">
        <v>25.94</v>
      </c>
      <c r="J13" s="8">
        <v>33.45</v>
      </c>
      <c r="K13" s="8">
        <v>33.78</v>
      </c>
      <c r="L13" s="8">
        <f t="shared" si="0"/>
        <v>20.526666666666667</v>
      </c>
    </row>
    <row r="14" spans="1:12" ht="12.75">
      <c r="A14" t="s">
        <v>53</v>
      </c>
      <c r="B14" t="s">
        <v>5</v>
      </c>
      <c r="C14" s="8">
        <v>12.65</v>
      </c>
      <c r="D14" s="8">
        <v>16.97</v>
      </c>
      <c r="E14" s="8">
        <v>17.94</v>
      </c>
      <c r="F14" s="8">
        <v>18.8</v>
      </c>
      <c r="G14" s="8">
        <v>26.06</v>
      </c>
      <c r="H14" s="8">
        <v>28.64</v>
      </c>
      <c r="I14" s="8">
        <v>25.24</v>
      </c>
      <c r="J14" s="8">
        <v>33.52</v>
      </c>
      <c r="K14" s="8">
        <v>33.91</v>
      </c>
      <c r="L14" s="8">
        <f t="shared" si="0"/>
        <v>20.933333333333334</v>
      </c>
    </row>
    <row r="15" spans="1:12" ht="12.75">
      <c r="A15" t="s">
        <v>66</v>
      </c>
      <c r="B15" t="s">
        <v>5</v>
      </c>
      <c r="C15" s="8">
        <v>12.39</v>
      </c>
      <c r="D15" s="8">
        <v>15.13</v>
      </c>
      <c r="E15" s="8">
        <v>17.05</v>
      </c>
      <c r="F15" s="8">
        <v>17.76</v>
      </c>
      <c r="G15" s="8">
        <v>24.87</v>
      </c>
      <c r="H15" s="8">
        <v>27.88</v>
      </c>
      <c r="I15" s="8">
        <v>24.21</v>
      </c>
      <c r="J15" s="8">
        <v>32.48</v>
      </c>
      <c r="K15" s="8">
        <v>32.68</v>
      </c>
      <c r="L15" s="8">
        <f t="shared" si="0"/>
        <v>19.893333333333334</v>
      </c>
    </row>
    <row r="16" spans="1:12" ht="12.75">
      <c r="A16" t="s">
        <v>54</v>
      </c>
      <c r="B16" t="s">
        <v>5</v>
      </c>
      <c r="C16" s="8">
        <v>10.67</v>
      </c>
      <c r="D16" s="8">
        <v>13.41</v>
      </c>
      <c r="E16" s="8">
        <v>16.67</v>
      </c>
      <c r="F16" s="8">
        <v>16.8</v>
      </c>
      <c r="G16" s="8">
        <v>24.45</v>
      </c>
      <c r="H16" s="8">
        <v>26.51</v>
      </c>
      <c r="I16" s="8">
        <v>22.26</v>
      </c>
      <c r="J16" s="8">
        <v>31.12</v>
      </c>
      <c r="K16" s="8">
        <v>31.1</v>
      </c>
      <c r="L16" s="8">
        <f t="shared" si="0"/>
        <v>19.30666666666667</v>
      </c>
    </row>
    <row r="17" spans="1:12" ht="12.75">
      <c r="A17" t="s">
        <v>67</v>
      </c>
      <c r="B17" t="s">
        <v>5</v>
      </c>
      <c r="C17" s="8">
        <v>11.6</v>
      </c>
      <c r="D17" s="8">
        <v>16.29</v>
      </c>
      <c r="E17" s="8">
        <v>16.42</v>
      </c>
      <c r="F17" s="8">
        <v>18.01</v>
      </c>
      <c r="G17" s="8">
        <v>23.71</v>
      </c>
      <c r="H17" s="8">
        <v>28.02</v>
      </c>
      <c r="I17" s="8">
        <v>28.18</v>
      </c>
      <c r="J17" s="8">
        <v>33.57</v>
      </c>
      <c r="K17" s="8">
        <v>34.4</v>
      </c>
      <c r="L17" s="8">
        <f t="shared" si="0"/>
        <v>19.380000000000003</v>
      </c>
    </row>
    <row r="18" spans="1:12" ht="12.75">
      <c r="A18" t="s">
        <v>56</v>
      </c>
      <c r="B18" t="s">
        <v>5</v>
      </c>
      <c r="C18" s="8">
        <v>10.29</v>
      </c>
      <c r="D18" s="8">
        <v>14.81</v>
      </c>
      <c r="E18" s="8">
        <v>15.21</v>
      </c>
      <c r="F18" s="8">
        <v>15.3</v>
      </c>
      <c r="G18" s="8">
        <v>22.69</v>
      </c>
      <c r="H18" s="8">
        <v>25.4</v>
      </c>
      <c r="I18" s="8">
        <v>23.19</v>
      </c>
      <c r="J18" s="8">
        <v>30.35</v>
      </c>
      <c r="K18" s="8">
        <v>30.77</v>
      </c>
      <c r="L18" s="8">
        <f t="shared" si="0"/>
        <v>17.733333333333334</v>
      </c>
    </row>
    <row r="19" spans="1:12" ht="12.75">
      <c r="A19" t="s">
        <v>57</v>
      </c>
      <c r="B19" t="s">
        <v>5</v>
      </c>
      <c r="C19" s="8">
        <v>10.51</v>
      </c>
      <c r="D19" s="8">
        <v>13.39</v>
      </c>
      <c r="E19" s="8">
        <v>14.39</v>
      </c>
      <c r="F19" s="8">
        <v>14.83</v>
      </c>
      <c r="G19" s="8">
        <v>20.87</v>
      </c>
      <c r="H19" s="8">
        <v>23.32</v>
      </c>
      <c r="I19" s="8">
        <v>20.27</v>
      </c>
      <c r="J19" s="8">
        <v>27.98</v>
      </c>
      <c r="K19" s="8">
        <v>28.28</v>
      </c>
      <c r="L19" s="8">
        <f t="shared" si="0"/>
        <v>16.69666666666667</v>
      </c>
    </row>
    <row r="20" spans="1:12" ht="12.75">
      <c r="A20" t="s">
        <v>60</v>
      </c>
      <c r="B20" t="s">
        <v>5</v>
      </c>
      <c r="C20" s="8">
        <v>13.76</v>
      </c>
      <c r="D20" s="8">
        <v>18.32</v>
      </c>
      <c r="E20" s="8">
        <v>18.21</v>
      </c>
      <c r="F20" s="8">
        <v>20.14</v>
      </c>
      <c r="G20" s="8">
        <v>28.25</v>
      </c>
      <c r="H20" s="8">
        <v>33.72</v>
      </c>
      <c r="I20" s="8">
        <v>32.65</v>
      </c>
      <c r="J20" s="8">
        <v>39.62</v>
      </c>
      <c r="K20" s="8">
        <v>41.13</v>
      </c>
      <c r="L20" s="8">
        <f t="shared" si="0"/>
        <v>22.2</v>
      </c>
    </row>
    <row r="21" spans="1:12" ht="12.75">
      <c r="A21" t="s">
        <v>61</v>
      </c>
      <c r="B21" t="s">
        <v>5</v>
      </c>
      <c r="C21" s="8">
        <v>14.46</v>
      </c>
      <c r="D21" s="8">
        <v>15.89</v>
      </c>
      <c r="E21" s="8">
        <v>18.19</v>
      </c>
      <c r="F21" s="8">
        <v>19.04</v>
      </c>
      <c r="G21" s="8">
        <v>26.7</v>
      </c>
      <c r="H21" s="8">
        <v>31.75</v>
      </c>
      <c r="I21" s="8">
        <v>30.83</v>
      </c>
      <c r="J21" s="8">
        <v>37.05</v>
      </c>
      <c r="K21" s="8">
        <v>37.97</v>
      </c>
      <c r="L21" s="8">
        <f t="shared" si="0"/>
        <v>21.310000000000002</v>
      </c>
    </row>
    <row r="22" spans="1:12" ht="12.75">
      <c r="A22" t="s">
        <v>62</v>
      </c>
      <c r="B22" t="s">
        <v>5</v>
      </c>
      <c r="C22" s="8">
        <v>13.92</v>
      </c>
      <c r="D22" s="8">
        <v>16.6</v>
      </c>
      <c r="E22" s="8">
        <v>18.73</v>
      </c>
      <c r="F22" s="8">
        <v>19.71</v>
      </c>
      <c r="G22" s="8">
        <v>26.89</v>
      </c>
      <c r="H22" s="8">
        <v>30.85</v>
      </c>
      <c r="I22" s="8">
        <v>30.72</v>
      </c>
      <c r="J22" s="8">
        <v>36.52</v>
      </c>
      <c r="K22" s="8">
        <v>37.44</v>
      </c>
      <c r="L22" s="8">
        <f t="shared" si="0"/>
        <v>21.776666666666667</v>
      </c>
    </row>
    <row r="23" spans="2:12" s="1" customFormat="1" ht="12.75">
      <c r="B23" s="1" t="s">
        <v>40</v>
      </c>
      <c r="C23" s="14">
        <f>AVERAGE(C5:C22)</f>
        <v>13.360555555555555</v>
      </c>
      <c r="D23" s="14">
        <f aca="true" t="shared" si="1" ref="D23:L23">AVERAGE(D5:D22)</f>
        <v>16.656666666666666</v>
      </c>
      <c r="E23" s="14">
        <f t="shared" si="1"/>
        <v>17.424444444444447</v>
      </c>
      <c r="F23" s="14">
        <f t="shared" si="1"/>
        <v>18.649999999999995</v>
      </c>
      <c r="G23" s="14">
        <f t="shared" si="1"/>
        <v>26.077777777777772</v>
      </c>
      <c r="H23" s="14">
        <f t="shared" si="1"/>
        <v>30.290555555555557</v>
      </c>
      <c r="I23" s="14">
        <f t="shared" si="1"/>
        <v>28.37944444444444</v>
      </c>
      <c r="J23" s="14">
        <f t="shared" si="1"/>
        <v>35.68666666666666</v>
      </c>
      <c r="K23" s="14">
        <f t="shared" si="1"/>
        <v>36.605000000000004</v>
      </c>
      <c r="L23" s="14">
        <f t="shared" si="1"/>
        <v>20.717407407407407</v>
      </c>
    </row>
    <row r="24" spans="2:12" s="1" customFormat="1" ht="12.75">
      <c r="B24" s="1" t="s">
        <v>69</v>
      </c>
      <c r="C24" s="14">
        <f>STDEV(C5:C22)</f>
        <v>2.0463582350467853</v>
      </c>
      <c r="D24" s="14">
        <f aca="true" t="shared" si="2" ref="D24:L24">STDEV(D5:D22)</f>
        <v>1.8440747719943336</v>
      </c>
      <c r="E24" s="14">
        <f t="shared" si="2"/>
        <v>1.932104071676984</v>
      </c>
      <c r="F24" s="14">
        <f t="shared" si="2"/>
        <v>1.8542225261469458</v>
      </c>
      <c r="G24" s="14">
        <f t="shared" si="2"/>
        <v>2.4672217181550624</v>
      </c>
      <c r="H24" s="14">
        <f t="shared" si="2"/>
        <v>3.461719178847798</v>
      </c>
      <c r="I24" s="14">
        <f t="shared" si="2"/>
        <v>4.342579163452291</v>
      </c>
      <c r="J24" s="14">
        <f t="shared" si="2"/>
        <v>4.119073282412328</v>
      </c>
      <c r="K24" s="14">
        <f t="shared" si="2"/>
        <v>4.727038931384297</v>
      </c>
      <c r="L24" s="14">
        <f t="shared" si="2"/>
        <v>2.018350635620035</v>
      </c>
    </row>
    <row r="27" spans="3:13" s="2" customFormat="1" ht="12.75">
      <c r="C27" s="2">
        <v>125</v>
      </c>
      <c r="D27" s="2">
        <v>250</v>
      </c>
      <c r="E27" s="2">
        <v>500</v>
      </c>
      <c r="F27" s="2">
        <v>1000</v>
      </c>
      <c r="G27" s="2">
        <v>2000</v>
      </c>
      <c r="H27" s="2">
        <v>4000</v>
      </c>
      <c r="I27" s="2">
        <v>8000</v>
      </c>
      <c r="J27" s="2" t="s">
        <v>3</v>
      </c>
      <c r="K27" s="2" t="s">
        <v>4</v>
      </c>
      <c r="L27" s="2" t="s">
        <v>73</v>
      </c>
      <c r="M27" s="7"/>
    </row>
    <row r="28" spans="1:12" ht="12.75">
      <c r="A28" t="s">
        <v>42</v>
      </c>
      <c r="B28" t="s">
        <v>7</v>
      </c>
      <c r="C28" s="11">
        <f>C2-Calib!D$20+8.34</f>
        <v>24.779488956371853</v>
      </c>
      <c r="D28" s="11">
        <f>D2-Calib!E$20+8.34</f>
        <v>21.942459143166158</v>
      </c>
      <c r="E28" s="11">
        <f>E2-Calib!F$20+8.34</f>
        <v>21.611563956584877</v>
      </c>
      <c r="F28" s="11">
        <f>F2-Calib!G$20+8.34</f>
        <v>20.46994542160281</v>
      </c>
      <c r="G28" s="11">
        <f>G2-Calib!H$20+8.34</f>
        <v>21.731870273030392</v>
      </c>
      <c r="H28" s="11">
        <f>H2-Calib!I$20+8.34</f>
        <v>17.06164071012423</v>
      </c>
      <c r="I28" s="11">
        <f>I2-Calib!J$20+8.34</f>
        <v>18.196515479904704</v>
      </c>
      <c r="J28" s="11">
        <f>J2-Calib!K$20+8.34</f>
        <v>16.53173264089826</v>
      </c>
      <c r="K28" s="11">
        <f>K2-Calib!L$20+8.34</f>
        <v>15.597197245816286</v>
      </c>
      <c r="L28" s="11">
        <f>AVERAGE(E28:G28)</f>
        <v>21.271126550406027</v>
      </c>
    </row>
    <row r="29" spans="1:12" ht="12.75">
      <c r="A29" t="s">
        <v>43</v>
      </c>
      <c r="B29" t="s">
        <v>7</v>
      </c>
      <c r="C29" s="11">
        <f>C3-Calib!D$20</f>
        <v>16.149488956371854</v>
      </c>
      <c r="D29" s="11">
        <f>D3-Calib!E$20</f>
        <v>16.442459143166158</v>
      </c>
      <c r="E29" s="11">
        <f>E3-Calib!F$20</f>
        <v>15.561563956584877</v>
      </c>
      <c r="F29" s="11">
        <f>F3-Calib!G$20</f>
        <v>14.479945421602807</v>
      </c>
      <c r="G29" s="11">
        <f>G3-Calib!H$20</f>
        <v>15.371870273030389</v>
      </c>
      <c r="H29" s="11">
        <f>H3-Calib!I$20</f>
        <v>12.571640710124232</v>
      </c>
      <c r="I29" s="11">
        <f>I3-Calib!J$20</f>
        <v>11.656515479904709</v>
      </c>
      <c r="J29" s="11">
        <f>J3-Calib!K$20</f>
        <v>11.991732640898263</v>
      </c>
      <c r="K29" s="11">
        <f>K3-Calib!L$20</f>
        <v>11.577197245816286</v>
      </c>
      <c r="L29" s="11">
        <f aca="true" t="shared" si="3" ref="L29:L56">AVERAGE(E29:G29)</f>
        <v>15.13779321707269</v>
      </c>
    </row>
    <row r="30" spans="3:12" ht="12.7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2" t="s">
        <v>114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t="s">
        <v>44</v>
      </c>
      <c r="B32" t="s">
        <v>7</v>
      </c>
      <c r="C32" s="11">
        <f>C5-Calib!D$20+8.34</f>
        <v>17.709488956371857</v>
      </c>
      <c r="D32" s="11">
        <f>D5-Calib!E$20+8.34</f>
        <v>12.942459143166156</v>
      </c>
      <c r="E32" s="11">
        <f>E5-Calib!F$20+8.34</f>
        <v>9.751563956584878</v>
      </c>
      <c r="F32" s="11">
        <f>F5-Calib!G$20+8.34</f>
        <v>12.489945421602808</v>
      </c>
      <c r="G32" s="11">
        <f>G5-Calib!H$20+8.34</f>
        <v>10.631870273030387</v>
      </c>
      <c r="H32" s="11">
        <f>H5-Calib!I$20+8.34</f>
        <v>10.051640710124229</v>
      </c>
      <c r="I32" s="11">
        <f>I5-Calib!J$20+8.34</f>
        <v>5.576515479904707</v>
      </c>
      <c r="J32" s="11">
        <f>J5-Calib!K$20+8.34</f>
        <v>6.861732640898264</v>
      </c>
      <c r="K32" s="11">
        <f>K5-Calib!L$20+8.34</f>
        <v>5.917197245816286</v>
      </c>
      <c r="L32" s="11">
        <f t="shared" si="3"/>
        <v>10.957793217072691</v>
      </c>
    </row>
    <row r="33" spans="1:12" ht="12.75">
      <c r="A33" t="s">
        <v>45</v>
      </c>
      <c r="B33" t="s">
        <v>7</v>
      </c>
      <c r="C33" s="11">
        <f>C6-Calib!D$20</f>
        <v>14.929488956371854</v>
      </c>
      <c r="D33" s="11">
        <f>D6-Calib!E$20</f>
        <v>9.932459143166156</v>
      </c>
      <c r="E33" s="11">
        <f>E6-Calib!F$20</f>
        <v>8.951563956584877</v>
      </c>
      <c r="F33" s="11">
        <f>F6-Calib!G$20</f>
        <v>9.299945421602807</v>
      </c>
      <c r="G33" s="11">
        <f>G6-Calib!H$20</f>
        <v>9.571870273030388</v>
      </c>
      <c r="H33" s="11">
        <f>H6-Calib!I$20</f>
        <v>9.611640710124231</v>
      </c>
      <c r="I33" s="11">
        <f>I6-Calib!J$20</f>
        <v>6.546515479904702</v>
      </c>
      <c r="J33" s="11">
        <f>J6-Calib!K$20</f>
        <v>7.981732640898258</v>
      </c>
      <c r="K33" s="11">
        <f>K6-Calib!L$20</f>
        <v>7.967197245816287</v>
      </c>
      <c r="L33" s="11">
        <f t="shared" si="3"/>
        <v>9.274459883739357</v>
      </c>
    </row>
    <row r="34" spans="1:12" ht="12.75">
      <c r="A34" t="s">
        <v>46</v>
      </c>
      <c r="B34" t="s">
        <v>7</v>
      </c>
      <c r="C34" s="11">
        <f>C7-Calib!D$20</f>
        <v>13.659488956371854</v>
      </c>
      <c r="D34" s="11">
        <f>D7-Calib!E$20</f>
        <v>8.552459143166157</v>
      </c>
      <c r="E34" s="11">
        <f>E7-Calib!F$20</f>
        <v>9.411563956584878</v>
      </c>
      <c r="F34" s="11">
        <f>F7-Calib!G$20</f>
        <v>8.349945421602808</v>
      </c>
      <c r="G34" s="11">
        <f>G7-Calib!H$20</f>
        <v>8.711870273030389</v>
      </c>
      <c r="H34" s="11">
        <f>H7-Calib!I$20</f>
        <v>7.711640710124232</v>
      </c>
      <c r="I34" s="11">
        <f>I7-Calib!J$20</f>
        <v>3.8765154799047075</v>
      </c>
      <c r="J34" s="11">
        <f>J7-Calib!K$20</f>
        <v>5.491732640898263</v>
      </c>
      <c r="K34" s="11">
        <f>K7-Calib!L$20</f>
        <v>5.1171972458162855</v>
      </c>
      <c r="L34" s="11">
        <f t="shared" si="3"/>
        <v>8.824459883739358</v>
      </c>
    </row>
    <row r="35" spans="1:12" ht="12.75">
      <c r="A35" t="s">
        <v>47</v>
      </c>
      <c r="B35" t="s">
        <v>7</v>
      </c>
      <c r="C35" s="11">
        <f>C8-Calib!D$20</f>
        <v>14.519488956371854</v>
      </c>
      <c r="D35" s="11">
        <f>D8-Calib!E$20</f>
        <v>9.002459143166156</v>
      </c>
      <c r="E35" s="11">
        <f>E8-Calib!F$20</f>
        <v>8.161563956584878</v>
      </c>
      <c r="F35" s="11">
        <f>F8-Calib!G$20</f>
        <v>7.989945421602808</v>
      </c>
      <c r="G35" s="11">
        <f>G8-Calib!H$20</f>
        <v>6.861870273030387</v>
      </c>
      <c r="H35" s="11">
        <f>H8-Calib!I$20</f>
        <v>6.341640710124228</v>
      </c>
      <c r="I35" s="11">
        <f>I8-Calib!J$20</f>
        <v>2.8665154799047023</v>
      </c>
      <c r="J35" s="11">
        <f>J8-Calib!K$20</f>
        <v>3.8217326408982615</v>
      </c>
      <c r="K35" s="11">
        <f>K8-Calib!L$20</f>
        <v>3.23719724581629</v>
      </c>
      <c r="L35" s="11">
        <f t="shared" si="3"/>
        <v>7.671126550406025</v>
      </c>
    </row>
    <row r="36" spans="1:12" ht="12.75">
      <c r="A36" t="s">
        <v>48</v>
      </c>
      <c r="B36" t="s">
        <v>7</v>
      </c>
      <c r="C36" s="11">
        <f>C9-Calib!D$20</f>
        <v>13.209488956371855</v>
      </c>
      <c r="D36" s="11">
        <f>D9-Calib!E$20</f>
        <v>9.042459143166155</v>
      </c>
      <c r="E36" s="11">
        <f>E9-Calib!F$20</f>
        <v>7.661563956584878</v>
      </c>
      <c r="F36" s="11">
        <f>F9-Calib!G$20</f>
        <v>7.589945421602806</v>
      </c>
      <c r="G36" s="11">
        <f>G9-Calib!H$20</f>
        <v>6.691870273030389</v>
      </c>
      <c r="H36" s="11">
        <f>H9-Calib!I$20</f>
        <v>6.321640710124232</v>
      </c>
      <c r="I36" s="11">
        <f>I9-Calib!J$20</f>
        <v>1.1965154799047042</v>
      </c>
      <c r="J36" s="11">
        <f>J9-Calib!K$20</f>
        <v>2.1317326408982638</v>
      </c>
      <c r="K36" s="11">
        <f>K9-Calib!L$20</f>
        <v>0.8071972458162904</v>
      </c>
      <c r="L36" s="11">
        <f t="shared" si="3"/>
        <v>7.3144598837393575</v>
      </c>
    </row>
    <row r="37" spans="1:12" ht="12.75">
      <c r="A37" t="s">
        <v>49</v>
      </c>
      <c r="B37" t="s">
        <v>7</v>
      </c>
      <c r="C37" s="11">
        <f>C10-Calib!D$20</f>
        <v>12.679488956371856</v>
      </c>
      <c r="D37" s="11">
        <f>D10-Calib!E$20</f>
        <v>8.552459143166157</v>
      </c>
      <c r="E37" s="11">
        <f>E10-Calib!F$20</f>
        <v>7.381563956584877</v>
      </c>
      <c r="F37" s="11">
        <f>F10-Calib!G$20</f>
        <v>7.049945421602807</v>
      </c>
      <c r="G37" s="11">
        <f>G10-Calib!H$20</f>
        <v>6.451870273030387</v>
      </c>
      <c r="H37" s="11">
        <f>H10-Calib!I$20</f>
        <v>5.171640710124233</v>
      </c>
      <c r="I37" s="11">
        <f>I10-Calib!J$20</f>
        <v>0.03651547990470405</v>
      </c>
      <c r="J37" s="11">
        <f>J10-Calib!K$20</f>
        <v>0.9217326408982629</v>
      </c>
      <c r="K37" s="11">
        <f>K10-Calib!L$20</f>
        <v>-0.6028027541837133</v>
      </c>
      <c r="L37" s="11">
        <f t="shared" si="3"/>
        <v>6.961126550406024</v>
      </c>
    </row>
    <row r="38" spans="1:12" ht="12.75">
      <c r="A38" t="s">
        <v>50</v>
      </c>
      <c r="B38" t="s">
        <v>7</v>
      </c>
      <c r="C38" s="11">
        <f>C11-Calib!D$20</f>
        <v>12.349488956371856</v>
      </c>
      <c r="D38" s="11">
        <f>D11-Calib!E$20</f>
        <v>8.102459143166158</v>
      </c>
      <c r="E38" s="11">
        <f>E11-Calib!F$20</f>
        <v>7.251563956584878</v>
      </c>
      <c r="F38" s="11">
        <f>F11-Calib!G$20</f>
        <v>7.1599454216028064</v>
      </c>
      <c r="G38" s="11">
        <f>G11-Calib!H$20</f>
        <v>6.201870273030387</v>
      </c>
      <c r="H38" s="11">
        <f>H11-Calib!I$20</f>
        <v>4.461640710124229</v>
      </c>
      <c r="I38" s="11">
        <f>I11-Calib!J$20</f>
        <v>-1.2434845200952935</v>
      </c>
      <c r="J38" s="11">
        <f>J11-Calib!K$20</f>
        <v>-0.09826735910174023</v>
      </c>
      <c r="K38" s="11">
        <f>K11-Calib!L$20</f>
        <v>-1.9128027541837156</v>
      </c>
      <c r="L38" s="11">
        <f t="shared" si="3"/>
        <v>6.871126550406024</v>
      </c>
    </row>
    <row r="39" spans="1:12" ht="12.75">
      <c r="A39" t="s">
        <v>51</v>
      </c>
      <c r="B39" t="s">
        <v>7</v>
      </c>
      <c r="C39" s="11">
        <f>C12-Calib!D$20</f>
        <v>10.419488956371856</v>
      </c>
      <c r="D39" s="11">
        <f>D12-Calib!E$20</f>
        <v>8.262459143166158</v>
      </c>
      <c r="E39" s="11">
        <f>E12-Calib!F$20</f>
        <v>7.011563956584876</v>
      </c>
      <c r="F39" s="11">
        <f>F12-Calib!G$20</f>
        <v>6.109945421602809</v>
      </c>
      <c r="G39" s="11">
        <f>G12-Calib!H$20</f>
        <v>5.131870273030387</v>
      </c>
      <c r="H39" s="11">
        <f>H12-Calib!I$20</f>
        <v>2.8416407101242314</v>
      </c>
      <c r="I39" s="11">
        <f>I12-Calib!J$20</f>
        <v>-2.6434845200952957</v>
      </c>
      <c r="J39" s="11">
        <f>J12-Calib!K$20</f>
        <v>-1.4982673591017388</v>
      </c>
      <c r="K39" s="11">
        <f>K12-Calib!L$20</f>
        <v>-3.3428027541837153</v>
      </c>
      <c r="L39" s="11">
        <f t="shared" si="3"/>
        <v>6.084459883739357</v>
      </c>
    </row>
    <row r="40" spans="1:12" ht="12.75">
      <c r="A40" t="s">
        <v>52</v>
      </c>
      <c r="B40" t="s">
        <v>7</v>
      </c>
      <c r="C40" s="11">
        <f>C13-Calib!D$20</f>
        <v>10.739488956371854</v>
      </c>
      <c r="D40" s="11">
        <f>D13-Calib!E$20</f>
        <v>7.482459143166157</v>
      </c>
      <c r="E40" s="11">
        <f>E13-Calib!F$20</f>
        <v>7.031563956584879</v>
      </c>
      <c r="F40" s="11">
        <f>F13-Calib!G$20</f>
        <v>6.009945421602808</v>
      </c>
      <c r="G40" s="11">
        <f>G13-Calib!H$20</f>
        <v>4.461870273030389</v>
      </c>
      <c r="H40" s="11">
        <f>H13-Calib!I$20</f>
        <v>1.7116407101242288</v>
      </c>
      <c r="I40" s="11">
        <f>I13-Calib!J$20</f>
        <v>-3.9934845200952935</v>
      </c>
      <c r="J40" s="11">
        <f>J13-Calib!K$20</f>
        <v>-2.7282673591017357</v>
      </c>
      <c r="K40" s="11">
        <f>K13-Calib!L$20</f>
        <v>-4.792802754183711</v>
      </c>
      <c r="L40" s="11">
        <f t="shared" si="3"/>
        <v>5.834459883739359</v>
      </c>
    </row>
    <row r="41" spans="1:12" ht="12.75">
      <c r="A41" t="s">
        <v>53</v>
      </c>
      <c r="B41" t="s">
        <v>7</v>
      </c>
      <c r="C41" s="11">
        <f>C14-Calib!D$20</f>
        <v>10.609488956371855</v>
      </c>
      <c r="D41" s="11">
        <f>D14-Calib!E$20</f>
        <v>7.472459143166155</v>
      </c>
      <c r="E41" s="11">
        <f>E14-Calib!F$20</f>
        <v>7.211563956584879</v>
      </c>
      <c r="F41" s="11">
        <f>F14-Calib!G$20</f>
        <v>6.399945421602808</v>
      </c>
      <c r="G41" s="11">
        <f>G14-Calib!H$20</f>
        <v>5.111870273030387</v>
      </c>
      <c r="H41" s="11">
        <f>H14-Calib!I$20</f>
        <v>1.611640710124231</v>
      </c>
      <c r="I41" s="11">
        <f>I14-Calib!J$20</f>
        <v>-4.693484520095296</v>
      </c>
      <c r="J41" s="11">
        <f>J14-Calib!K$20</f>
        <v>-2.6582673591017354</v>
      </c>
      <c r="K41" s="11">
        <f>K14-Calib!L$20</f>
        <v>-4.662802754183716</v>
      </c>
      <c r="L41" s="11">
        <f t="shared" si="3"/>
        <v>6.241126550406025</v>
      </c>
    </row>
    <row r="42" spans="1:12" ht="12.75">
      <c r="A42" t="s">
        <v>66</v>
      </c>
      <c r="B42" t="s">
        <v>7</v>
      </c>
      <c r="C42" s="11">
        <f>C15-Calib!D$20</f>
        <v>10.349488956371856</v>
      </c>
      <c r="D42" s="11">
        <f>D15-Calib!E$20</f>
        <v>5.632459143166157</v>
      </c>
      <c r="E42" s="11">
        <f>E15-Calib!F$20</f>
        <v>6.321563956584878</v>
      </c>
      <c r="F42" s="11">
        <f>F15-Calib!G$20</f>
        <v>5.359945421602809</v>
      </c>
      <c r="G42" s="11">
        <f>G15-Calib!H$20</f>
        <v>3.9218702730303896</v>
      </c>
      <c r="H42" s="11">
        <f>H15-Calib!I$20</f>
        <v>0.8516407101242294</v>
      </c>
      <c r="I42" s="11">
        <f>I15-Calib!J$20</f>
        <v>-5.723484520095294</v>
      </c>
      <c r="J42" s="11">
        <f>J15-Calib!K$20</f>
        <v>-3.6982673591017416</v>
      </c>
      <c r="K42" s="11">
        <f>K15-Calib!L$20</f>
        <v>-5.8928027541837125</v>
      </c>
      <c r="L42" s="11">
        <f t="shared" si="3"/>
        <v>5.201126550406026</v>
      </c>
    </row>
    <row r="43" spans="1:12" ht="12.75">
      <c r="A43" t="s">
        <v>54</v>
      </c>
      <c r="B43" t="s">
        <v>7</v>
      </c>
      <c r="C43" s="11">
        <f>C16-Calib!D$20</f>
        <v>8.629488956371855</v>
      </c>
      <c r="D43" s="11">
        <f>D16-Calib!E$20</f>
        <v>3.9124591431661564</v>
      </c>
      <c r="E43" s="11">
        <f>E16-Calib!F$20</f>
        <v>5.941563956584879</v>
      </c>
      <c r="F43" s="11">
        <f>F16-Calib!G$20</f>
        <v>4.399945421602808</v>
      </c>
      <c r="G43" s="11">
        <f>G16-Calib!H$20</f>
        <v>3.501870273030388</v>
      </c>
      <c r="H43" s="11">
        <f>H16-Calib!I$20</f>
        <v>-0.5183592898757681</v>
      </c>
      <c r="I43" s="11">
        <f>I16-Calib!J$20</f>
        <v>-7.673484520095293</v>
      </c>
      <c r="J43" s="11">
        <f>J16-Calib!K$20</f>
        <v>-5.0582673591017375</v>
      </c>
      <c r="K43" s="11">
        <f>K16-Calib!L$20</f>
        <v>-7.472802754183711</v>
      </c>
      <c r="L43" s="11">
        <f t="shared" si="3"/>
        <v>4.614459883739358</v>
      </c>
    </row>
    <row r="44" spans="1:12" ht="12.75">
      <c r="A44" t="s">
        <v>60</v>
      </c>
      <c r="B44" t="s">
        <v>7</v>
      </c>
      <c r="C44" s="11">
        <f>C13-Calib!D$20</f>
        <v>10.739488956371854</v>
      </c>
      <c r="D44" s="11">
        <f>D13-Calib!E$20</f>
        <v>7.482459143166157</v>
      </c>
      <c r="E44" s="11">
        <f>E13-Calib!F$20</f>
        <v>7.031563956584879</v>
      </c>
      <c r="F44" s="11">
        <f>F13-Calib!G$20</f>
        <v>6.009945421602808</v>
      </c>
      <c r="G44" s="11">
        <f>G13-Calib!H$20</f>
        <v>4.461870273030389</v>
      </c>
      <c r="H44" s="11">
        <f>H13-Calib!I$20</f>
        <v>1.7116407101242288</v>
      </c>
      <c r="I44" s="11">
        <f>I13-Calib!J$20</f>
        <v>-3.9934845200952935</v>
      </c>
      <c r="J44" s="11">
        <f>J13-Calib!K$20</f>
        <v>-2.7282673591017357</v>
      </c>
      <c r="K44" s="11">
        <f>K13-Calib!L$20</f>
        <v>-4.792802754183711</v>
      </c>
      <c r="L44" s="11">
        <f>AVERAGE(E44:G44)</f>
        <v>5.834459883739359</v>
      </c>
    </row>
    <row r="45" spans="2:12" s="2" customFormat="1" ht="12.75">
      <c r="B45" s="2" t="s">
        <v>40</v>
      </c>
      <c r="C45" s="14">
        <f>AVERAGE(C32:C44)</f>
        <v>12.349488956371856</v>
      </c>
      <c r="D45" s="14">
        <f aca="true" t="shared" si="4" ref="D45:L45">AVERAGE(D32:D44)</f>
        <v>8.182459143166158</v>
      </c>
      <c r="E45" s="14">
        <f t="shared" si="4"/>
        <v>7.6246408796618015</v>
      </c>
      <c r="F45" s="14">
        <f t="shared" si="4"/>
        <v>7.247637729295116</v>
      </c>
      <c r="G45" s="14">
        <f t="shared" si="4"/>
        <v>6.285716426876542</v>
      </c>
      <c r="H45" s="14">
        <f t="shared" si="4"/>
        <v>4.452409940893461</v>
      </c>
      <c r="I45" s="14">
        <f t="shared" si="4"/>
        <v>-0.7588691354799102</v>
      </c>
      <c r="J45" s="14">
        <f t="shared" si="4"/>
        <v>0.672501871667493</v>
      </c>
      <c r="K45" s="14">
        <f t="shared" si="4"/>
        <v>-0.802033523414482</v>
      </c>
      <c r="L45" s="14">
        <f t="shared" si="4"/>
        <v>7.052665011944486</v>
      </c>
    </row>
    <row r="46" spans="2:12" s="2" customFormat="1" ht="12.75">
      <c r="B46" s="2" t="s">
        <v>69</v>
      </c>
      <c r="C46" s="14">
        <f>STDEV(C32:C44)</f>
        <v>2.4568713166681464</v>
      </c>
      <c r="D46" s="14">
        <f aca="true" t="shared" si="5" ref="D46:L46">STDEV(D32:D44)</f>
        <v>2.1142019771062532</v>
      </c>
      <c r="E46" s="14">
        <f t="shared" si="5"/>
        <v>1.1455085087373842</v>
      </c>
      <c r="F46" s="14">
        <f t="shared" si="5"/>
        <v>2.04884582894107</v>
      </c>
      <c r="G46" s="14">
        <f t="shared" si="5"/>
        <v>2.21369426698727</v>
      </c>
      <c r="H46" s="14">
        <f t="shared" si="5"/>
        <v>3.409966914645119</v>
      </c>
      <c r="I46" s="14">
        <f t="shared" si="5"/>
        <v>4.520736693992501</v>
      </c>
      <c r="J46" s="14">
        <f t="shared" si="5"/>
        <v>4.267529460039812</v>
      </c>
      <c r="K46" s="14">
        <f t="shared" si="5"/>
        <v>5.007426919983391</v>
      </c>
      <c r="L46" s="14">
        <f t="shared" si="5"/>
        <v>1.7737701087966278</v>
      </c>
    </row>
    <row r="47" spans="1:12" ht="12.75">
      <c r="A47" s="2" t="s">
        <v>112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t="s">
        <v>67</v>
      </c>
      <c r="B48" t="s">
        <v>7</v>
      </c>
      <c r="C48" s="11">
        <f>C17-Calib!D$20</f>
        <v>9.559488956371855</v>
      </c>
      <c r="D48" s="11">
        <f>D17-Calib!E$20</f>
        <v>6.792459143166155</v>
      </c>
      <c r="E48" s="11">
        <f>E17-Calib!F$20</f>
        <v>5.691563956584879</v>
      </c>
      <c r="F48" s="11">
        <f>F17-Calib!G$20</f>
        <v>5.609945421602809</v>
      </c>
      <c r="G48" s="11">
        <f>G17-Calib!H$20</f>
        <v>2.7618702730303895</v>
      </c>
      <c r="H48" s="11">
        <f>H17-Calib!I$20</f>
        <v>0.9916407101242299</v>
      </c>
      <c r="I48" s="11">
        <f>I17-Calib!J$20</f>
        <v>-1.753484520095295</v>
      </c>
      <c r="J48" s="11">
        <f>J17-Calib!K$20</f>
        <v>-2.6082673591017382</v>
      </c>
      <c r="K48" s="11">
        <f>K17-Calib!L$20</f>
        <v>-4.172802754183714</v>
      </c>
      <c r="L48" s="11">
        <f t="shared" si="3"/>
        <v>4.687793217072692</v>
      </c>
    </row>
    <row r="49" spans="1:12" ht="12.75">
      <c r="A49" t="s">
        <v>56</v>
      </c>
      <c r="B49" t="s">
        <v>7</v>
      </c>
      <c r="C49" s="11">
        <f>C18-Calib!D$20</f>
        <v>8.249488956371854</v>
      </c>
      <c r="D49" s="11">
        <f>D18-Calib!E$20</f>
        <v>5.312459143166157</v>
      </c>
      <c r="E49" s="11">
        <f>E18-Calib!F$20</f>
        <v>4.481563956584878</v>
      </c>
      <c r="F49" s="11">
        <f>F18-Calib!G$20</f>
        <v>2.8999454216028084</v>
      </c>
      <c r="G49" s="11">
        <f>G18-Calib!H$20</f>
        <v>1.7418702730303899</v>
      </c>
      <c r="H49" s="11">
        <f>H18-Calib!I$20</f>
        <v>-1.628359289875771</v>
      </c>
      <c r="I49" s="11">
        <f>I18-Calib!J$20</f>
        <v>-6.7434845200952935</v>
      </c>
      <c r="J49" s="11">
        <f>J18-Calib!K$20</f>
        <v>-5.828267359101737</v>
      </c>
      <c r="K49" s="11">
        <f>K18-Calib!L$20</f>
        <v>-7.802802754183713</v>
      </c>
      <c r="L49" s="11">
        <f t="shared" si="3"/>
        <v>3.0411265504060254</v>
      </c>
    </row>
    <row r="50" spans="1:12" ht="12.75">
      <c r="A50" t="s">
        <v>57</v>
      </c>
      <c r="B50" t="s">
        <v>7</v>
      </c>
      <c r="C50" s="11">
        <f>C19-Calib!D$20</f>
        <v>8.469488956371855</v>
      </c>
      <c r="D50" s="11">
        <f>D19-Calib!E$20</f>
        <v>3.892459143166157</v>
      </c>
      <c r="E50" s="11">
        <f>E19-Calib!F$20</f>
        <v>3.661563956584878</v>
      </c>
      <c r="F50" s="11">
        <f>F19-Calib!G$20</f>
        <v>2.429945421602808</v>
      </c>
      <c r="G50" s="11">
        <f>G19-Calib!H$20</f>
        <v>-0.0781297269696104</v>
      </c>
      <c r="H50" s="11">
        <f>H19-Calib!I$20</f>
        <v>-3.7083592898757693</v>
      </c>
      <c r="I50" s="11">
        <f>I19-Calib!J$20</f>
        <v>-9.663484520095295</v>
      </c>
      <c r="J50" s="11">
        <f>J19-Calib!K$20</f>
        <v>-8.198267359101738</v>
      </c>
      <c r="K50" s="11">
        <f>K19-Calib!L$20</f>
        <v>-10.292802754183711</v>
      </c>
      <c r="L50" s="11">
        <f t="shared" si="3"/>
        <v>2.0044598837393584</v>
      </c>
    </row>
    <row r="51" spans="2:12" s="2" customFormat="1" ht="12.75">
      <c r="B51" s="2" t="s">
        <v>40</v>
      </c>
      <c r="C51" s="14">
        <f>AVERAGE(C48:C50)</f>
        <v>8.759488956371854</v>
      </c>
      <c r="D51" s="14">
        <f aca="true" t="shared" si="6" ref="D51:L51">AVERAGE(D48:D50)</f>
        <v>5.332459143166156</v>
      </c>
      <c r="E51" s="14">
        <f t="shared" si="6"/>
        <v>4.611563956584878</v>
      </c>
      <c r="F51" s="14">
        <f t="shared" si="6"/>
        <v>3.646612088269475</v>
      </c>
      <c r="G51" s="14">
        <f t="shared" si="6"/>
        <v>1.475203606363723</v>
      </c>
      <c r="H51" s="14">
        <f t="shared" si="6"/>
        <v>-1.4483592898757702</v>
      </c>
      <c r="I51" s="14">
        <f t="shared" si="6"/>
        <v>-6.053484520095295</v>
      </c>
      <c r="J51" s="14">
        <f t="shared" si="6"/>
        <v>-5.544934025768405</v>
      </c>
      <c r="K51" s="14">
        <f t="shared" si="6"/>
        <v>-7.422802754183713</v>
      </c>
      <c r="L51" s="14">
        <f t="shared" si="6"/>
        <v>3.2444598837393586</v>
      </c>
    </row>
    <row r="52" spans="2:12" s="2" customFormat="1" ht="12.75">
      <c r="B52" s="2" t="s">
        <v>69</v>
      </c>
      <c r="C52" s="14">
        <f>STDEV(C48:C50)</f>
        <v>0.7014983962918289</v>
      </c>
      <c r="D52" s="14">
        <f aca="true" t="shared" si="7" ref="D52:L52">STDEV(D48:D50)</f>
        <v>1.4501034445859353</v>
      </c>
      <c r="E52" s="14">
        <f t="shared" si="7"/>
        <v>1.021224754889931</v>
      </c>
      <c r="F52" s="14">
        <f t="shared" si="7"/>
        <v>1.716459534429324</v>
      </c>
      <c r="G52" s="14">
        <f t="shared" si="7"/>
        <v>1.4386567809360695</v>
      </c>
      <c r="H52" s="14">
        <f t="shared" si="7"/>
        <v>2.3551645377765005</v>
      </c>
      <c r="I52" s="14">
        <f t="shared" si="7"/>
        <v>3.999887498417924</v>
      </c>
      <c r="J52" s="14">
        <f t="shared" si="7"/>
        <v>2.805750048263979</v>
      </c>
      <c r="K52" s="14">
        <f t="shared" si="7"/>
        <v>3.0776452037231308</v>
      </c>
      <c r="L52" s="14">
        <f t="shared" si="7"/>
        <v>1.3531732253402655</v>
      </c>
    </row>
    <row r="53" spans="3:12" ht="12.7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t="s">
        <v>60</v>
      </c>
      <c r="B54" t="s">
        <v>7</v>
      </c>
      <c r="C54" s="11">
        <f>C20-Calib!D$20</f>
        <v>11.719488956371855</v>
      </c>
      <c r="D54" s="11">
        <f>D20-Calib!E$20</f>
        <v>8.822459143166157</v>
      </c>
      <c r="E54" s="11">
        <f>E20-Calib!F$20</f>
        <v>7.481563956584878</v>
      </c>
      <c r="F54" s="11">
        <f>F20-Calib!G$20</f>
        <v>7.739945421602808</v>
      </c>
      <c r="G54" s="11">
        <f>G20-Calib!H$20</f>
        <v>7.301870273030389</v>
      </c>
      <c r="H54" s="11">
        <f>H20-Calib!I$20</f>
        <v>6.691640710124229</v>
      </c>
      <c r="I54" s="11">
        <f>I20-Calib!J$20</f>
        <v>2.7165154799047038</v>
      </c>
      <c r="J54" s="11">
        <f>J20-Calib!K$20</f>
        <v>3.441732640898259</v>
      </c>
      <c r="K54" s="11">
        <f>K20-Calib!L$20</f>
        <v>2.5571972458162904</v>
      </c>
      <c r="L54" s="11">
        <f t="shared" si="3"/>
        <v>7.507793217072692</v>
      </c>
    </row>
    <row r="55" spans="1:12" ht="12.75">
      <c r="A55" t="s">
        <v>61</v>
      </c>
      <c r="B55" t="s">
        <v>7</v>
      </c>
      <c r="C55" s="11">
        <f>C21-Calib!D$20</f>
        <v>12.419488956371856</v>
      </c>
      <c r="D55" s="11">
        <f>D21-Calib!E$20</f>
        <v>6.392459143166157</v>
      </c>
      <c r="E55" s="11">
        <f>E21-Calib!F$20</f>
        <v>7.461563956584879</v>
      </c>
      <c r="F55" s="11">
        <f>F21-Calib!G$20</f>
        <v>6.639945421602807</v>
      </c>
      <c r="G55" s="11">
        <f>G21-Calib!H$20</f>
        <v>5.751870273030388</v>
      </c>
      <c r="H55" s="11">
        <f>H21-Calib!I$20</f>
        <v>4.72164071012423</v>
      </c>
      <c r="I55" s="11">
        <f>I21-Calib!J$20</f>
        <v>0.8965154799047035</v>
      </c>
      <c r="J55" s="11">
        <f>J21-Calib!K$20</f>
        <v>0.8717326408982586</v>
      </c>
      <c r="K55" s="11">
        <f>K21-Calib!L$20</f>
        <v>-0.6028027541837133</v>
      </c>
      <c r="L55" s="11">
        <f t="shared" si="3"/>
        <v>6.617793217072691</v>
      </c>
    </row>
    <row r="56" spans="1:12" ht="12.75">
      <c r="A56" t="s">
        <v>62</v>
      </c>
      <c r="B56" t="s">
        <v>7</v>
      </c>
      <c r="C56" s="11">
        <f>C22-Calib!D$20</f>
        <v>11.879488956371855</v>
      </c>
      <c r="D56" s="11">
        <f>D22-Calib!E$20</f>
        <v>7.102459143166158</v>
      </c>
      <c r="E56" s="11">
        <f>E22-Calib!F$20</f>
        <v>8.001563956584878</v>
      </c>
      <c r="F56" s="11">
        <f>F22-Calib!G$20</f>
        <v>7.309945421602809</v>
      </c>
      <c r="G56" s="11">
        <f>G22-Calib!H$20</f>
        <v>5.941870273030389</v>
      </c>
      <c r="H56" s="11">
        <f>H22-Calib!I$20</f>
        <v>3.821640710124232</v>
      </c>
      <c r="I56" s="11">
        <f>I22-Calib!J$20</f>
        <v>0.786515479904704</v>
      </c>
      <c r="J56" s="11">
        <f>J22-Calib!K$20</f>
        <v>0.3417326408982646</v>
      </c>
      <c r="K56" s="11">
        <f>K22-Calib!L$20</f>
        <v>-1.1328027541837145</v>
      </c>
      <c r="L56" s="11">
        <f t="shared" si="3"/>
        <v>7.084459883739359</v>
      </c>
    </row>
    <row r="57" spans="3:12" ht="12.75"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9" spans="3:12" s="2" customFormat="1" ht="12.75">
      <c r="C59" s="2">
        <v>125</v>
      </c>
      <c r="D59" s="2">
        <v>250</v>
      </c>
      <c r="E59" s="2">
        <v>500</v>
      </c>
      <c r="F59" s="2">
        <v>1000</v>
      </c>
      <c r="G59" s="2">
        <v>2000</v>
      </c>
      <c r="H59" s="2">
        <v>4000</v>
      </c>
      <c r="I59" s="2">
        <v>8000</v>
      </c>
      <c r="J59" s="2" t="s">
        <v>3</v>
      </c>
      <c r="K59" s="2" t="s">
        <v>4</v>
      </c>
      <c r="L59" s="2" t="s">
        <v>73</v>
      </c>
    </row>
    <row r="60" spans="1:12" ht="12.75">
      <c r="A60" t="s">
        <v>42</v>
      </c>
      <c r="B60" t="s">
        <v>8</v>
      </c>
      <c r="C60" s="8">
        <v>11</v>
      </c>
      <c r="D60" s="8">
        <v>14.11</v>
      </c>
      <c r="E60" s="8">
        <v>12.85</v>
      </c>
      <c r="F60" s="8">
        <v>12.82</v>
      </c>
      <c r="G60" s="8">
        <v>16.65</v>
      </c>
      <c r="H60" s="8">
        <v>15.42</v>
      </c>
      <c r="I60" s="8">
        <v>22.36</v>
      </c>
      <c r="J60" s="8">
        <v>19.3</v>
      </c>
      <c r="K60" s="8">
        <v>20.4</v>
      </c>
      <c r="L60" s="8">
        <f>AVERAGE(E60:G60)</f>
        <v>14.106666666666667</v>
      </c>
    </row>
    <row r="61" spans="1:12" ht="12.75">
      <c r="A61" t="s">
        <v>43</v>
      </c>
      <c r="B61" t="s">
        <v>8</v>
      </c>
      <c r="C61" s="8">
        <v>3.48</v>
      </c>
      <c r="D61" s="8">
        <v>9.15</v>
      </c>
      <c r="E61" s="8">
        <v>6.64</v>
      </c>
      <c r="F61" s="8">
        <v>6.49</v>
      </c>
      <c r="G61" s="8">
        <v>10.43</v>
      </c>
      <c r="H61" s="8">
        <v>10.88</v>
      </c>
      <c r="I61" s="8">
        <v>16.52</v>
      </c>
      <c r="J61" s="8">
        <v>15.05</v>
      </c>
      <c r="K61" s="8">
        <v>16.91</v>
      </c>
      <c r="L61" s="8">
        <f aca="true" t="shared" si="8" ref="L61:L89">AVERAGE(E61:G61)</f>
        <v>7.853333333333333</v>
      </c>
    </row>
    <row r="62" spans="3:12" ht="12.75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2" t="s">
        <v>114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t="s">
        <v>44</v>
      </c>
      <c r="B64" t="s">
        <v>8</v>
      </c>
      <c r="C64" s="8">
        <v>5.57</v>
      </c>
      <c r="D64" s="8">
        <v>6.2</v>
      </c>
      <c r="E64" s="8">
        <v>0.07</v>
      </c>
      <c r="F64" s="8">
        <v>5.93</v>
      </c>
      <c r="G64" s="8">
        <v>6.42</v>
      </c>
      <c r="H64" s="8">
        <v>9.98</v>
      </c>
      <c r="I64" s="8">
        <v>11.45</v>
      </c>
      <c r="J64" s="8">
        <v>11.3</v>
      </c>
      <c r="K64" s="8">
        <v>12.75</v>
      </c>
      <c r="L64" s="8">
        <f t="shared" si="8"/>
        <v>4.14</v>
      </c>
    </row>
    <row r="65" spans="1:12" ht="12.75">
      <c r="A65" t="s">
        <v>45</v>
      </c>
      <c r="B65" t="s">
        <v>8</v>
      </c>
      <c r="C65" s="8">
        <v>-4.98</v>
      </c>
      <c r="D65" s="8">
        <v>0.56</v>
      </c>
      <c r="E65" s="8">
        <v>-2.26</v>
      </c>
      <c r="F65" s="8">
        <v>0.3</v>
      </c>
      <c r="G65" s="8">
        <v>3.59</v>
      </c>
      <c r="H65" s="8">
        <v>8.52</v>
      </c>
      <c r="I65" s="8">
        <v>13.08</v>
      </c>
      <c r="J65" s="8">
        <v>11.8</v>
      </c>
      <c r="K65" s="8">
        <v>14.32</v>
      </c>
      <c r="L65" s="8">
        <f t="shared" si="8"/>
        <v>0.5433333333333333</v>
      </c>
    </row>
    <row r="66" spans="1:12" ht="12.75">
      <c r="A66" t="s">
        <v>46</v>
      </c>
      <c r="B66" t="s">
        <v>8</v>
      </c>
      <c r="C66" s="8">
        <v>-2.63</v>
      </c>
      <c r="D66" s="8">
        <v>-3.04</v>
      </c>
      <c r="E66" s="8">
        <v>-3.21</v>
      </c>
      <c r="F66" s="8">
        <v>-1.41</v>
      </c>
      <c r="G66" s="8">
        <v>1.87</v>
      </c>
      <c r="H66" s="8">
        <v>6.4</v>
      </c>
      <c r="I66" s="8">
        <v>10.33</v>
      </c>
      <c r="J66" s="8">
        <v>9.12</v>
      </c>
      <c r="K66" s="8">
        <v>11.43</v>
      </c>
      <c r="L66" s="8">
        <f t="shared" si="8"/>
        <v>-0.9166666666666666</v>
      </c>
    </row>
    <row r="67" spans="1:12" ht="12.75">
      <c r="A67" t="s">
        <v>47</v>
      </c>
      <c r="B67" t="s">
        <v>8</v>
      </c>
      <c r="C67" s="8">
        <v>-4.02</v>
      </c>
      <c r="D67" s="8">
        <v>-2.74</v>
      </c>
      <c r="E67" s="8">
        <v>-3.82</v>
      </c>
      <c r="F67" s="8">
        <v>-1.97</v>
      </c>
      <c r="G67" s="8">
        <v>0.48</v>
      </c>
      <c r="H67" s="8">
        <v>5.07</v>
      </c>
      <c r="I67" s="8">
        <v>10.05</v>
      </c>
      <c r="J67" s="8">
        <v>7.91</v>
      </c>
      <c r="K67" s="8">
        <v>10.02</v>
      </c>
      <c r="L67" s="8">
        <f t="shared" si="8"/>
        <v>-1.7700000000000002</v>
      </c>
    </row>
    <row r="68" spans="1:12" ht="12.75">
      <c r="A68" t="s">
        <v>48</v>
      </c>
      <c r="B68" t="s">
        <v>8</v>
      </c>
      <c r="C68" s="8">
        <v>-2.84</v>
      </c>
      <c r="D68" s="8">
        <v>-3.29</v>
      </c>
      <c r="E68" s="8">
        <v>-6.56</v>
      </c>
      <c r="F68" s="8">
        <v>-2.38</v>
      </c>
      <c r="G68" s="8">
        <v>0.55</v>
      </c>
      <c r="H68" s="8">
        <v>4.64</v>
      </c>
      <c r="I68" s="8">
        <v>8.27</v>
      </c>
      <c r="J68" s="8">
        <v>5.8</v>
      </c>
      <c r="K68" s="8">
        <v>7.33</v>
      </c>
      <c r="L68" s="8">
        <f t="shared" si="8"/>
        <v>-2.7966666666666664</v>
      </c>
    </row>
    <row r="69" spans="1:12" ht="12.75">
      <c r="A69" t="s">
        <v>49</v>
      </c>
      <c r="B69" t="s">
        <v>8</v>
      </c>
      <c r="C69" s="8">
        <v>-5.17</v>
      </c>
      <c r="D69" s="8">
        <v>-4.08</v>
      </c>
      <c r="E69" s="8">
        <v>-8.29</v>
      </c>
      <c r="F69" s="8">
        <v>-2.82</v>
      </c>
      <c r="G69" s="8">
        <v>-1.62</v>
      </c>
      <c r="H69" s="8">
        <v>2.72</v>
      </c>
      <c r="I69" s="8">
        <v>7.35</v>
      </c>
      <c r="J69" s="8">
        <v>3.85</v>
      </c>
      <c r="K69" s="8">
        <v>5.35</v>
      </c>
      <c r="L69" s="8">
        <f t="shared" si="8"/>
        <v>-4.243333333333333</v>
      </c>
    </row>
    <row r="70" spans="1:12" ht="12.75">
      <c r="A70" t="s">
        <v>50</v>
      </c>
      <c r="B70" t="s">
        <v>8</v>
      </c>
      <c r="C70" s="8">
        <v>-6.3</v>
      </c>
      <c r="D70" s="8">
        <v>-6.44</v>
      </c>
      <c r="E70" s="8">
        <v>-7</v>
      </c>
      <c r="F70" s="8">
        <v>-4.34</v>
      </c>
      <c r="G70" s="8">
        <v>-0.14</v>
      </c>
      <c r="H70" s="8">
        <v>1.86</v>
      </c>
      <c r="I70" s="8">
        <v>6.32</v>
      </c>
      <c r="J70" s="8">
        <v>2.93</v>
      </c>
      <c r="K70" s="8">
        <v>3.98</v>
      </c>
      <c r="L70" s="8">
        <f t="shared" si="8"/>
        <v>-3.8266666666666667</v>
      </c>
    </row>
    <row r="71" spans="1:12" ht="12.75">
      <c r="A71" t="s">
        <v>51</v>
      </c>
      <c r="B71" t="s">
        <v>8</v>
      </c>
      <c r="C71" s="8">
        <v>-4.46</v>
      </c>
      <c r="D71" s="8">
        <v>-7.59</v>
      </c>
      <c r="E71" s="8">
        <v>-7.17</v>
      </c>
      <c r="F71" s="8">
        <v>-5.18</v>
      </c>
      <c r="G71" s="8">
        <v>-2.47</v>
      </c>
      <c r="H71" s="8">
        <v>2.1</v>
      </c>
      <c r="I71" s="8">
        <v>6.25</v>
      </c>
      <c r="J71" s="8">
        <v>2.45</v>
      </c>
      <c r="K71" s="8">
        <v>3.4</v>
      </c>
      <c r="L71" s="8">
        <f t="shared" si="8"/>
        <v>-4.94</v>
      </c>
    </row>
    <row r="72" spans="1:12" ht="12.75">
      <c r="A72" t="s">
        <v>52</v>
      </c>
      <c r="B72" t="s">
        <v>8</v>
      </c>
      <c r="C72" s="8">
        <v>-5.23</v>
      </c>
      <c r="D72" s="8">
        <v>-8.12</v>
      </c>
      <c r="E72" s="8">
        <v>-7.17</v>
      </c>
      <c r="F72" s="8">
        <v>-6.73</v>
      </c>
      <c r="G72" s="8">
        <v>-3.21</v>
      </c>
      <c r="H72" s="8">
        <v>1.18</v>
      </c>
      <c r="I72" s="8">
        <v>5.51</v>
      </c>
      <c r="J72" s="8">
        <v>1.21</v>
      </c>
      <c r="K72" s="8">
        <v>1.87</v>
      </c>
      <c r="L72" s="8">
        <f t="shared" si="8"/>
        <v>-5.703333333333333</v>
      </c>
    </row>
    <row r="73" spans="1:12" ht="12.75">
      <c r="A73" t="s">
        <v>53</v>
      </c>
      <c r="B73" t="s">
        <v>8</v>
      </c>
      <c r="C73" s="8">
        <v>-4.03</v>
      </c>
      <c r="D73" s="8">
        <v>-8.22</v>
      </c>
      <c r="E73" s="8">
        <v>-7.6</v>
      </c>
      <c r="F73" s="8">
        <v>-6.15</v>
      </c>
      <c r="G73" s="8">
        <v>-1.82</v>
      </c>
      <c r="H73" s="8">
        <v>1.47</v>
      </c>
      <c r="I73" s="8">
        <v>5.3</v>
      </c>
      <c r="J73" s="8">
        <v>1.54</v>
      </c>
      <c r="K73" s="8">
        <v>2.3</v>
      </c>
      <c r="L73" s="8">
        <f t="shared" si="8"/>
        <v>-5.19</v>
      </c>
    </row>
    <row r="74" spans="1:12" ht="12.75">
      <c r="A74" t="s">
        <v>66</v>
      </c>
      <c r="B74" t="s">
        <v>8</v>
      </c>
      <c r="C74" s="8">
        <v>-4.22</v>
      </c>
      <c r="D74" s="8">
        <v>-5.24</v>
      </c>
      <c r="E74" s="8">
        <v>-7.63</v>
      </c>
      <c r="F74" s="8">
        <v>-5.57</v>
      </c>
      <c r="G74" s="8">
        <v>-3.05</v>
      </c>
      <c r="H74" s="8">
        <v>1.83</v>
      </c>
      <c r="I74" s="8">
        <v>4.74</v>
      </c>
      <c r="J74" s="8">
        <v>1.22</v>
      </c>
      <c r="K74" s="8">
        <v>1.76</v>
      </c>
      <c r="L74" s="8">
        <f t="shared" si="8"/>
        <v>-5.416666666666667</v>
      </c>
    </row>
    <row r="75" spans="1:12" ht="12.75">
      <c r="A75" t="s">
        <v>54</v>
      </c>
      <c r="B75" t="s">
        <v>8</v>
      </c>
      <c r="C75" s="8">
        <v>-5.72</v>
      </c>
      <c r="D75" s="8">
        <v>-4.83</v>
      </c>
      <c r="E75" s="8">
        <v>-6.68</v>
      </c>
      <c r="F75" s="8">
        <v>-5.57</v>
      </c>
      <c r="G75" s="8">
        <v>-1.05</v>
      </c>
      <c r="H75" s="8">
        <v>2.17</v>
      </c>
      <c r="I75" s="8">
        <v>5.03</v>
      </c>
      <c r="J75" s="8">
        <v>1.33</v>
      </c>
      <c r="K75" s="8">
        <v>1.48</v>
      </c>
      <c r="L75" s="8">
        <f>AVERAGE(E75:G75)</f>
        <v>-4.433333333333334</v>
      </c>
    </row>
    <row r="76" spans="1:12" ht="12.75">
      <c r="A76" t="s">
        <v>60</v>
      </c>
      <c r="B76" t="s">
        <v>8</v>
      </c>
      <c r="C76" s="8">
        <v>-2.18</v>
      </c>
      <c r="D76" s="8">
        <v>-2.83</v>
      </c>
      <c r="E76" s="8">
        <v>-6.48</v>
      </c>
      <c r="F76" s="8">
        <v>-2.72</v>
      </c>
      <c r="G76" s="8">
        <v>1.2</v>
      </c>
      <c r="H76" s="8">
        <v>5.96</v>
      </c>
      <c r="I76" s="8">
        <v>9.73</v>
      </c>
      <c r="J76" s="8">
        <v>7.63</v>
      </c>
      <c r="K76" s="8">
        <v>9.52</v>
      </c>
      <c r="L76" s="8">
        <f>AVERAGE(E76:G76)</f>
        <v>-2.6666666666666674</v>
      </c>
    </row>
    <row r="77" spans="2:12" s="2" customFormat="1" ht="12.75">
      <c r="B77" s="2" t="s">
        <v>40</v>
      </c>
      <c r="C77" s="14">
        <f>AVERAGE(C64:C76)</f>
        <v>-3.554615384615384</v>
      </c>
      <c r="D77" s="14">
        <f aca="true" t="shared" si="9" ref="D77:L77">AVERAGE(D64:D76)</f>
        <v>-3.82</v>
      </c>
      <c r="E77" s="14">
        <f t="shared" si="9"/>
        <v>-5.676923076923078</v>
      </c>
      <c r="F77" s="14">
        <f t="shared" si="9"/>
        <v>-2.9699999999999998</v>
      </c>
      <c r="G77" s="14">
        <f t="shared" si="9"/>
        <v>0.05769230769230752</v>
      </c>
      <c r="H77" s="14">
        <f t="shared" si="9"/>
        <v>4.146153846153846</v>
      </c>
      <c r="I77" s="14">
        <f t="shared" si="9"/>
        <v>7.954615384615384</v>
      </c>
      <c r="J77" s="14">
        <f t="shared" si="9"/>
        <v>5.237692307692307</v>
      </c>
      <c r="K77" s="14">
        <f t="shared" si="9"/>
        <v>6.577692307692308</v>
      </c>
      <c r="L77" s="14">
        <f t="shared" si="9"/>
        <v>-2.8630769230769237</v>
      </c>
    </row>
    <row r="78" spans="2:12" s="2" customFormat="1" ht="12.75">
      <c r="B78" s="2" t="s">
        <v>69</v>
      </c>
      <c r="C78" s="14">
        <f>STDEV(C64:C76)</f>
        <v>2.9985124517128376</v>
      </c>
      <c r="D78" s="14">
        <f aca="true" t="shared" si="10" ref="D78:L78">STDEV(D64:D76)</f>
        <v>3.922711647147502</v>
      </c>
      <c r="E78" s="14">
        <f t="shared" si="10"/>
        <v>2.5366854509227332</v>
      </c>
      <c r="F78" s="14">
        <f t="shared" si="10"/>
        <v>3.394856403443303</v>
      </c>
      <c r="G78" s="14">
        <f t="shared" si="10"/>
        <v>2.773346816411998</v>
      </c>
      <c r="H78" s="14">
        <f t="shared" si="10"/>
        <v>2.8767503033270576</v>
      </c>
      <c r="I78" s="14">
        <f t="shared" si="10"/>
        <v>2.7329063143614922</v>
      </c>
      <c r="J78" s="14">
        <f t="shared" si="10"/>
        <v>3.9200109562902887</v>
      </c>
      <c r="K78" s="14">
        <f t="shared" si="10"/>
        <v>4.57045612939991</v>
      </c>
      <c r="L78" s="14">
        <f t="shared" si="10"/>
        <v>2.8179249199900362</v>
      </c>
    </row>
    <row r="79" spans="3:12" ht="12.75">
      <c r="C79" s="8"/>
      <c r="D79" s="8"/>
      <c r="E79" s="8"/>
      <c r="F79" s="8"/>
      <c r="G79" s="8"/>
      <c r="H79" s="8"/>
      <c r="I79" s="8"/>
      <c r="J79" s="8"/>
      <c r="K79" s="8"/>
      <c r="L79" s="8"/>
    </row>
    <row r="80" ht="12.75">
      <c r="A80" s="2" t="s">
        <v>99</v>
      </c>
    </row>
    <row r="81" spans="1:12" ht="12.75">
      <c r="A81" t="s">
        <v>67</v>
      </c>
      <c r="B81" t="s">
        <v>8</v>
      </c>
      <c r="C81" s="8">
        <v>-6.24</v>
      </c>
      <c r="D81" s="8">
        <v>-2.8</v>
      </c>
      <c r="E81" s="8">
        <v>-2.33</v>
      </c>
      <c r="F81" s="8">
        <v>-0.92</v>
      </c>
      <c r="G81" s="8">
        <v>-1.47</v>
      </c>
      <c r="H81" s="8">
        <v>1.74</v>
      </c>
      <c r="I81" s="8">
        <v>6.96</v>
      </c>
      <c r="J81" s="8">
        <v>3.38</v>
      </c>
      <c r="K81" s="8">
        <v>4.14</v>
      </c>
      <c r="L81" s="8">
        <f t="shared" si="8"/>
        <v>-1.5733333333333333</v>
      </c>
    </row>
    <row r="82" spans="1:12" ht="12.75">
      <c r="A82" t="s">
        <v>56</v>
      </c>
      <c r="B82" t="s">
        <v>8</v>
      </c>
      <c r="C82" s="8">
        <v>-6.17</v>
      </c>
      <c r="D82" s="8">
        <v>-6.27</v>
      </c>
      <c r="E82" s="8">
        <v>-7.55</v>
      </c>
      <c r="F82" s="8">
        <v>-6.59</v>
      </c>
      <c r="G82" s="8">
        <v>-3.34</v>
      </c>
      <c r="H82" s="8">
        <v>-1.1</v>
      </c>
      <c r="I82" s="8">
        <v>3.7</v>
      </c>
      <c r="J82" s="8">
        <v>-0.16</v>
      </c>
      <c r="K82" s="8">
        <v>0.54</v>
      </c>
      <c r="L82" s="8">
        <f t="shared" si="8"/>
        <v>-5.826666666666667</v>
      </c>
    </row>
    <row r="83" spans="1:12" ht="12.75">
      <c r="A83" t="s">
        <v>57</v>
      </c>
      <c r="B83" t="s">
        <v>8</v>
      </c>
      <c r="C83" s="8">
        <v>-8.91</v>
      </c>
      <c r="D83" s="8">
        <v>-7.48</v>
      </c>
      <c r="E83" s="8">
        <v>-7.82</v>
      </c>
      <c r="F83" s="8">
        <v>-7.11</v>
      </c>
      <c r="G83" s="8">
        <v>-5.13</v>
      </c>
      <c r="H83" s="8">
        <v>-0.77</v>
      </c>
      <c r="I83" s="8">
        <v>3.11</v>
      </c>
      <c r="J83" s="8">
        <v>-1.48</v>
      </c>
      <c r="K83" s="8">
        <v>-1.27</v>
      </c>
      <c r="L83" s="8">
        <f t="shared" si="8"/>
        <v>-6.6866666666666665</v>
      </c>
    </row>
    <row r="84" spans="2:12" s="2" customFormat="1" ht="12.75">
      <c r="B84" s="2" t="s">
        <v>40</v>
      </c>
      <c r="C84" s="14">
        <f>AVERAGE(C81:C83)</f>
        <v>-7.1066666666666665</v>
      </c>
      <c r="D84" s="14">
        <f aca="true" t="shared" si="11" ref="D84:L84">AVERAGE(D81:D83)</f>
        <v>-5.516666666666667</v>
      </c>
      <c r="E84" s="14">
        <f t="shared" si="11"/>
        <v>-5.8999999999999995</v>
      </c>
      <c r="F84" s="14">
        <f t="shared" si="11"/>
        <v>-4.873333333333334</v>
      </c>
      <c r="G84" s="14">
        <f t="shared" si="11"/>
        <v>-3.313333333333333</v>
      </c>
      <c r="H84" s="14">
        <f t="shared" si="11"/>
        <v>-0.04333333333333337</v>
      </c>
      <c r="I84" s="14">
        <f t="shared" si="11"/>
        <v>4.59</v>
      </c>
      <c r="J84" s="14">
        <f t="shared" si="11"/>
        <v>0.58</v>
      </c>
      <c r="K84" s="14">
        <f t="shared" si="11"/>
        <v>1.1366666666666665</v>
      </c>
      <c r="L84" s="14">
        <f t="shared" si="11"/>
        <v>-4.695555555555555</v>
      </c>
    </row>
    <row r="85" spans="2:12" s="2" customFormat="1" ht="12.75">
      <c r="B85" s="2" t="s">
        <v>69</v>
      </c>
      <c r="C85" s="14">
        <f>STDEV(C81:C83)</f>
        <v>1.5621246215758053</v>
      </c>
      <c r="D85" s="14">
        <f aca="true" t="shared" si="12" ref="D85:L85">STDEV(D81:D83)</f>
        <v>2.429245424680949</v>
      </c>
      <c r="E85" s="14">
        <f t="shared" si="12"/>
        <v>3.094656685320684</v>
      </c>
      <c r="F85" s="14">
        <f t="shared" si="12"/>
        <v>3.4335453009001258</v>
      </c>
      <c r="G85" s="14">
        <f t="shared" si="12"/>
        <v>1.8301457136887591</v>
      </c>
      <c r="H85" s="14">
        <f t="shared" si="12"/>
        <v>1.5532009957933113</v>
      </c>
      <c r="I85" s="14">
        <f t="shared" si="12"/>
        <v>2.073571797647722</v>
      </c>
      <c r="J85" s="14">
        <f t="shared" si="12"/>
        <v>2.5130857526156962</v>
      </c>
      <c r="K85" s="14">
        <f t="shared" si="12"/>
        <v>2.753912368492021</v>
      </c>
      <c r="L85" s="14">
        <f t="shared" si="12"/>
        <v>2.7379013319883723</v>
      </c>
    </row>
    <row r="86" spans="3:12" ht="12.75"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t="s">
        <v>60</v>
      </c>
      <c r="B87" t="s">
        <v>8</v>
      </c>
      <c r="C87" s="8">
        <v>-2.18</v>
      </c>
      <c r="D87" s="8">
        <v>-2.83</v>
      </c>
      <c r="E87" s="8">
        <v>-6.48</v>
      </c>
      <c r="F87" s="8">
        <v>-2.72</v>
      </c>
      <c r="G87" s="8">
        <v>1.2</v>
      </c>
      <c r="H87" s="8">
        <v>5.96</v>
      </c>
      <c r="I87" s="8">
        <v>9.73</v>
      </c>
      <c r="J87" s="8">
        <v>7.63</v>
      </c>
      <c r="K87" s="8">
        <v>9.52</v>
      </c>
      <c r="L87" s="8">
        <f t="shared" si="8"/>
        <v>-2.6666666666666674</v>
      </c>
    </row>
    <row r="88" spans="1:12" ht="12.75">
      <c r="A88" t="s">
        <v>61</v>
      </c>
      <c r="B88" t="s">
        <v>8</v>
      </c>
      <c r="C88" s="8">
        <v>0.32</v>
      </c>
      <c r="D88" s="8">
        <v>-6.31</v>
      </c>
      <c r="E88" s="8">
        <v>-3.65</v>
      </c>
      <c r="F88" s="8">
        <v>-1.99</v>
      </c>
      <c r="G88" s="8">
        <v>-0.36</v>
      </c>
      <c r="H88" s="8">
        <v>4.15</v>
      </c>
      <c r="I88" s="8">
        <v>8.04</v>
      </c>
      <c r="J88" s="8">
        <v>5.25</v>
      </c>
      <c r="K88" s="8">
        <v>6.62</v>
      </c>
      <c r="L88" s="8">
        <f t="shared" si="8"/>
        <v>-2</v>
      </c>
    </row>
    <row r="89" spans="1:12" ht="12.75">
      <c r="A89" t="s">
        <v>62</v>
      </c>
      <c r="B89" t="s">
        <v>8</v>
      </c>
      <c r="C89" s="8">
        <v>1.22</v>
      </c>
      <c r="D89" s="8">
        <v>-4.48</v>
      </c>
      <c r="E89" s="8">
        <v>-2.71</v>
      </c>
      <c r="F89" s="8">
        <v>-2.92</v>
      </c>
      <c r="G89" s="8">
        <v>-1.06</v>
      </c>
      <c r="H89" s="8">
        <v>1.71</v>
      </c>
      <c r="I89" s="8">
        <v>6.8</v>
      </c>
      <c r="J89" s="8">
        <v>3.61</v>
      </c>
      <c r="K89" s="8">
        <v>5.13</v>
      </c>
      <c r="L89" s="8">
        <f t="shared" si="8"/>
        <v>-2.23</v>
      </c>
    </row>
    <row r="91" spans="3:12" s="2" customFormat="1" ht="12.75">
      <c r="C91" s="2">
        <v>125</v>
      </c>
      <c r="D91" s="2">
        <v>250</v>
      </c>
      <c r="E91" s="2">
        <v>500</v>
      </c>
      <c r="F91" s="2">
        <v>1000</v>
      </c>
      <c r="G91" s="2">
        <v>2000</v>
      </c>
      <c r="H91" s="2">
        <v>4000</v>
      </c>
      <c r="I91" s="2">
        <v>8000</v>
      </c>
      <c r="J91" s="2" t="s">
        <v>3</v>
      </c>
      <c r="K91" s="2" t="s">
        <v>4</v>
      </c>
      <c r="L91" s="2" t="s">
        <v>73</v>
      </c>
    </row>
    <row r="92" spans="1:12" ht="12.75">
      <c r="A92" t="s">
        <v>42</v>
      </c>
      <c r="B92" t="s">
        <v>9</v>
      </c>
      <c r="C92" s="8">
        <v>11.91</v>
      </c>
      <c r="D92" s="8">
        <v>14.85</v>
      </c>
      <c r="E92" s="8">
        <v>13.55</v>
      </c>
      <c r="F92" s="8">
        <v>13.5</v>
      </c>
      <c r="G92" s="8">
        <v>18.03</v>
      </c>
      <c r="H92" s="8">
        <v>16.92</v>
      </c>
      <c r="I92" s="8">
        <v>26.41</v>
      </c>
      <c r="J92" s="8">
        <v>21.28</v>
      </c>
      <c r="K92" s="8">
        <v>22.72</v>
      </c>
      <c r="L92" s="8">
        <f>AVERAGE(E92:G92)</f>
        <v>15.026666666666666</v>
      </c>
    </row>
    <row r="93" spans="1:12" ht="12.75">
      <c r="A93" t="s">
        <v>43</v>
      </c>
      <c r="B93" t="s">
        <v>9</v>
      </c>
      <c r="C93" s="8">
        <v>4.03</v>
      </c>
      <c r="D93" s="8">
        <v>10.22</v>
      </c>
      <c r="E93" s="8">
        <v>6.93</v>
      </c>
      <c r="F93" s="8">
        <v>7.46</v>
      </c>
      <c r="G93" s="8">
        <v>11.56</v>
      </c>
      <c r="H93" s="8">
        <v>12.21</v>
      </c>
      <c r="I93" s="8">
        <v>19.95</v>
      </c>
      <c r="J93" s="8">
        <v>16.67</v>
      </c>
      <c r="K93" s="8">
        <v>18.78</v>
      </c>
      <c r="L93" s="8">
        <f aca="true" t="shared" si="13" ref="L93:L121">AVERAGE(E93:G93)</f>
        <v>8.65</v>
      </c>
    </row>
    <row r="94" spans="3:12" ht="12.75"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2" t="s">
        <v>100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t="s">
        <v>44</v>
      </c>
      <c r="B96" t="s">
        <v>9</v>
      </c>
      <c r="C96" s="8">
        <v>6.11</v>
      </c>
      <c r="D96" s="8">
        <v>6.98</v>
      </c>
      <c r="E96" s="8">
        <v>0.98</v>
      </c>
      <c r="F96" s="8">
        <v>6.62</v>
      </c>
      <c r="G96" s="8">
        <v>7.45</v>
      </c>
      <c r="H96" s="8">
        <v>11.48</v>
      </c>
      <c r="I96" s="8">
        <v>14.56</v>
      </c>
      <c r="J96" s="8">
        <v>12.88</v>
      </c>
      <c r="K96" s="8">
        <v>14.49</v>
      </c>
      <c r="L96" s="8">
        <f t="shared" si="13"/>
        <v>5.016666666666667</v>
      </c>
    </row>
    <row r="97" spans="1:12" ht="12.75">
      <c r="A97" t="s">
        <v>45</v>
      </c>
      <c r="B97" t="s">
        <v>9</v>
      </c>
      <c r="C97" s="8">
        <v>-3.3</v>
      </c>
      <c r="D97" s="8">
        <v>1.8</v>
      </c>
      <c r="E97" s="8">
        <v>-1.38</v>
      </c>
      <c r="F97" s="8">
        <v>1.41</v>
      </c>
      <c r="G97" s="8">
        <v>4.71</v>
      </c>
      <c r="H97" s="8">
        <v>9.71</v>
      </c>
      <c r="I97" s="8">
        <v>15.52</v>
      </c>
      <c r="J97" s="8">
        <v>13</v>
      </c>
      <c r="K97" s="8">
        <v>15.63</v>
      </c>
      <c r="L97" s="8">
        <f t="shared" si="13"/>
        <v>1.58</v>
      </c>
    </row>
    <row r="98" spans="1:12" ht="12.75">
      <c r="A98" t="s">
        <v>46</v>
      </c>
      <c r="B98" t="s">
        <v>9</v>
      </c>
      <c r="C98" s="8">
        <v>-0.28</v>
      </c>
      <c r="D98" s="8">
        <v>-1.6</v>
      </c>
      <c r="E98" s="8">
        <v>-1.97</v>
      </c>
      <c r="F98" s="8">
        <v>-0.44</v>
      </c>
      <c r="G98" s="8">
        <v>3.03</v>
      </c>
      <c r="H98" s="8">
        <v>7.87</v>
      </c>
      <c r="I98" s="8">
        <v>12.95</v>
      </c>
      <c r="J98" s="8">
        <v>10.45</v>
      </c>
      <c r="K98" s="8">
        <v>12.78</v>
      </c>
      <c r="L98" s="8">
        <f t="shared" si="13"/>
        <v>0.20666666666666655</v>
      </c>
    </row>
    <row r="99" spans="1:12" ht="12.75">
      <c r="A99" t="s">
        <v>47</v>
      </c>
      <c r="B99" t="s">
        <v>9</v>
      </c>
      <c r="C99" s="8">
        <v>1.85</v>
      </c>
      <c r="D99" s="8">
        <v>-1.36</v>
      </c>
      <c r="E99" s="8">
        <v>-2.84</v>
      </c>
      <c r="F99" s="8">
        <v>-0.66</v>
      </c>
      <c r="G99" s="8">
        <v>1.58</v>
      </c>
      <c r="H99" s="8">
        <v>6.97</v>
      </c>
      <c r="I99" s="8">
        <v>12.73</v>
      </c>
      <c r="J99" s="8">
        <v>9.38</v>
      </c>
      <c r="K99" s="8">
        <v>11.48</v>
      </c>
      <c r="L99" s="8">
        <f t="shared" si="13"/>
        <v>-0.64</v>
      </c>
    </row>
    <row r="100" spans="1:12" ht="12.75">
      <c r="A100" t="s">
        <v>48</v>
      </c>
      <c r="B100" t="s">
        <v>9</v>
      </c>
      <c r="C100" s="8">
        <v>0.36</v>
      </c>
      <c r="D100" s="8">
        <v>-1.8</v>
      </c>
      <c r="E100" s="8">
        <v>-3.8</v>
      </c>
      <c r="F100" s="8">
        <v>-0.82</v>
      </c>
      <c r="G100" s="8">
        <v>1.93</v>
      </c>
      <c r="H100" s="8">
        <v>7.46</v>
      </c>
      <c r="I100" s="8">
        <v>11.7</v>
      </c>
      <c r="J100" s="8">
        <v>7.94</v>
      </c>
      <c r="K100" s="8">
        <v>9.32</v>
      </c>
      <c r="L100" s="8">
        <f t="shared" si="13"/>
        <v>-0.8966666666666668</v>
      </c>
    </row>
    <row r="101" spans="1:12" ht="12.75">
      <c r="A101" t="s">
        <v>49</v>
      </c>
      <c r="B101" t="s">
        <v>9</v>
      </c>
      <c r="C101" s="8">
        <v>-0.13</v>
      </c>
      <c r="D101" s="8">
        <v>-2.46</v>
      </c>
      <c r="E101" s="8">
        <v>-5.66</v>
      </c>
      <c r="F101" s="8">
        <v>-0.01</v>
      </c>
      <c r="G101" s="8">
        <v>1.45</v>
      </c>
      <c r="H101" s="8">
        <v>7.12</v>
      </c>
      <c r="I101" s="8">
        <v>11.64</v>
      </c>
      <c r="J101" s="8">
        <v>7.15</v>
      </c>
      <c r="K101" s="8">
        <v>8.29</v>
      </c>
      <c r="L101" s="8">
        <f t="shared" si="13"/>
        <v>-1.4066666666666665</v>
      </c>
    </row>
    <row r="102" spans="1:12" ht="12.75">
      <c r="A102" t="s">
        <v>50</v>
      </c>
      <c r="B102" t="s">
        <v>9</v>
      </c>
      <c r="C102" s="8">
        <v>-0.94</v>
      </c>
      <c r="D102" s="8">
        <v>-2.89</v>
      </c>
      <c r="E102" s="8">
        <v>-4.24</v>
      </c>
      <c r="F102" s="8">
        <v>-1.79</v>
      </c>
      <c r="G102" s="8">
        <v>2.61</v>
      </c>
      <c r="H102" s="8">
        <v>6.31</v>
      </c>
      <c r="I102" s="8">
        <v>10.4</v>
      </c>
      <c r="J102" s="8">
        <v>6.31</v>
      </c>
      <c r="K102" s="8">
        <v>7.01</v>
      </c>
      <c r="L102" s="8">
        <f t="shared" si="13"/>
        <v>-1.1400000000000001</v>
      </c>
    </row>
    <row r="103" spans="1:12" ht="12.75">
      <c r="A103" t="s">
        <v>51</v>
      </c>
      <c r="B103" t="s">
        <v>9</v>
      </c>
      <c r="C103" s="8">
        <v>-1.9</v>
      </c>
      <c r="D103" s="8">
        <v>-0.26</v>
      </c>
      <c r="E103" s="8">
        <v>-2.93</v>
      </c>
      <c r="F103" s="8">
        <v>-2.46</v>
      </c>
      <c r="G103" s="8">
        <v>0.07</v>
      </c>
      <c r="H103" s="8">
        <v>5.21</v>
      </c>
      <c r="I103" s="8">
        <v>9.92</v>
      </c>
      <c r="J103" s="8">
        <v>4.99</v>
      </c>
      <c r="K103" s="8">
        <v>5.83</v>
      </c>
      <c r="L103" s="8">
        <f t="shared" si="13"/>
        <v>-1.7733333333333334</v>
      </c>
    </row>
    <row r="104" spans="1:12" ht="12.75">
      <c r="A104" t="s">
        <v>52</v>
      </c>
      <c r="B104" t="s">
        <v>9</v>
      </c>
      <c r="C104" s="8">
        <v>-0.63</v>
      </c>
      <c r="D104" s="8">
        <v>-1.42</v>
      </c>
      <c r="E104" s="8">
        <v>-4.14</v>
      </c>
      <c r="F104" s="8">
        <v>-2.97</v>
      </c>
      <c r="G104" s="8">
        <v>0.39</v>
      </c>
      <c r="H104" s="8">
        <v>4.13</v>
      </c>
      <c r="I104" s="8">
        <v>9.72</v>
      </c>
      <c r="J104" s="8">
        <v>4.01</v>
      </c>
      <c r="K104" s="8">
        <v>4.52</v>
      </c>
      <c r="L104" s="8">
        <f t="shared" si="13"/>
        <v>-2.2399999999999998</v>
      </c>
    </row>
    <row r="105" spans="1:12" ht="12.75">
      <c r="A105" t="s">
        <v>53</v>
      </c>
      <c r="B105" t="s">
        <v>9</v>
      </c>
      <c r="C105" s="8">
        <v>-0.97</v>
      </c>
      <c r="D105" s="8">
        <v>-1.83</v>
      </c>
      <c r="E105" s="8">
        <v>-5.25</v>
      </c>
      <c r="F105" s="8">
        <v>-2.35</v>
      </c>
      <c r="G105" s="8">
        <v>1.04</v>
      </c>
      <c r="H105" s="8">
        <v>3.78</v>
      </c>
      <c r="I105" s="8">
        <v>9.2</v>
      </c>
      <c r="J105" s="8">
        <v>3.87</v>
      </c>
      <c r="K105" s="8">
        <v>4.48</v>
      </c>
      <c r="L105" s="8">
        <f t="shared" si="13"/>
        <v>-2.1866666666666665</v>
      </c>
    </row>
    <row r="106" spans="1:12" ht="12.75">
      <c r="A106" t="s">
        <v>66</v>
      </c>
      <c r="B106" t="s">
        <v>9</v>
      </c>
      <c r="C106" s="8">
        <v>-1.23</v>
      </c>
      <c r="D106" s="8">
        <v>-2.76</v>
      </c>
      <c r="E106" s="8">
        <v>-4.8</v>
      </c>
      <c r="F106" s="8">
        <v>-2.37</v>
      </c>
      <c r="G106" s="8">
        <v>-0.11</v>
      </c>
      <c r="H106" s="8">
        <v>4.27</v>
      </c>
      <c r="I106" s="8">
        <v>8.76</v>
      </c>
      <c r="J106" s="8">
        <v>3.6</v>
      </c>
      <c r="K106" s="8">
        <v>3.98</v>
      </c>
      <c r="L106" s="8">
        <f t="shared" si="13"/>
        <v>-2.4266666666666667</v>
      </c>
    </row>
    <row r="107" spans="1:12" ht="12.75">
      <c r="A107" t="s">
        <v>54</v>
      </c>
      <c r="B107" t="s">
        <v>9</v>
      </c>
      <c r="C107" s="8">
        <v>-2.69</v>
      </c>
      <c r="D107" s="8">
        <v>-3.02</v>
      </c>
      <c r="E107" s="8">
        <v>-3.43</v>
      </c>
      <c r="F107" s="8">
        <v>-3.31</v>
      </c>
      <c r="G107" s="8">
        <v>1.12</v>
      </c>
      <c r="H107" s="8">
        <v>4.59</v>
      </c>
      <c r="I107" s="8">
        <v>9.39</v>
      </c>
      <c r="J107" s="8">
        <v>3.56</v>
      </c>
      <c r="K107" s="8">
        <v>3.68</v>
      </c>
      <c r="L107" s="8">
        <f t="shared" si="13"/>
        <v>-1.8733333333333333</v>
      </c>
    </row>
    <row r="108" spans="1:12" ht="12.75">
      <c r="A108" t="s">
        <v>60</v>
      </c>
      <c r="B108" t="s">
        <v>9</v>
      </c>
      <c r="C108" s="8">
        <v>1.43</v>
      </c>
      <c r="D108" s="8">
        <v>-1.45</v>
      </c>
      <c r="E108" s="8">
        <v>-5.29</v>
      </c>
      <c r="F108" s="8">
        <v>-1.21</v>
      </c>
      <c r="G108" s="8">
        <v>2.16</v>
      </c>
      <c r="H108" s="8">
        <v>7.65</v>
      </c>
      <c r="I108" s="8">
        <v>12.6</v>
      </c>
      <c r="J108" s="8">
        <v>9.07</v>
      </c>
      <c r="K108" s="8">
        <v>10.95</v>
      </c>
      <c r="L108" s="8">
        <f>AVERAGE(E108:G108)</f>
        <v>-1.4466666666666665</v>
      </c>
    </row>
    <row r="109" spans="2:12" s="2" customFormat="1" ht="12.75">
      <c r="B109" s="2" t="s">
        <v>40</v>
      </c>
      <c r="C109" s="14">
        <f>AVERAGE(C96:C108)</f>
        <v>-0.17846153846153834</v>
      </c>
      <c r="D109" s="14">
        <f aca="true" t="shared" si="14" ref="D109:L109">AVERAGE(D96:D108)</f>
        <v>-0.9284615384615383</v>
      </c>
      <c r="E109" s="14">
        <f t="shared" si="14"/>
        <v>-3.4423076923076925</v>
      </c>
      <c r="F109" s="14">
        <f t="shared" si="14"/>
        <v>-0.7969230769230772</v>
      </c>
      <c r="G109" s="14">
        <f t="shared" si="14"/>
        <v>2.11</v>
      </c>
      <c r="H109" s="14">
        <f t="shared" si="14"/>
        <v>6.657692307692309</v>
      </c>
      <c r="I109" s="14">
        <f t="shared" si="14"/>
        <v>11.468461538461538</v>
      </c>
      <c r="J109" s="14">
        <f t="shared" si="14"/>
        <v>7.400769230769232</v>
      </c>
      <c r="K109" s="14">
        <f t="shared" si="14"/>
        <v>8.64923076923077</v>
      </c>
      <c r="L109" s="14">
        <f t="shared" si="14"/>
        <v>-0.7097435897435898</v>
      </c>
    </row>
    <row r="110" spans="2:12" s="2" customFormat="1" ht="12.75">
      <c r="B110" s="2" t="s">
        <v>69</v>
      </c>
      <c r="C110" s="14">
        <f>STDEV(C96:C108)</f>
        <v>2.3818894676070586</v>
      </c>
      <c r="D110" s="14">
        <f aca="true" t="shared" si="15" ref="D110:L110">STDEV(D96:D108)</f>
        <v>2.6938288925921228</v>
      </c>
      <c r="E110" s="14">
        <f t="shared" si="15"/>
        <v>1.8551107507197244</v>
      </c>
      <c r="F110" s="14">
        <f t="shared" si="15"/>
        <v>2.589952974526065</v>
      </c>
      <c r="G110" s="14">
        <f t="shared" si="15"/>
        <v>2.0675428250300727</v>
      </c>
      <c r="H110" s="14">
        <f t="shared" si="15"/>
        <v>2.288449816819796</v>
      </c>
      <c r="I110" s="14">
        <f t="shared" si="15"/>
        <v>2.1315207644380982</v>
      </c>
      <c r="J110" s="14">
        <f t="shared" si="15"/>
        <v>3.389826597183749</v>
      </c>
      <c r="K110" s="14">
        <f t="shared" si="15"/>
        <v>4.136805251919371</v>
      </c>
      <c r="L110" s="14">
        <f t="shared" si="15"/>
        <v>2.042958757373845</v>
      </c>
    </row>
    <row r="111" spans="3:12" ht="12.75"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2" t="s">
        <v>99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t="s">
        <v>67</v>
      </c>
      <c r="B113" t="s">
        <v>9</v>
      </c>
      <c r="C113" s="8">
        <v>-1.69</v>
      </c>
      <c r="D113" s="8">
        <v>-1.49</v>
      </c>
      <c r="E113" s="8">
        <v>-0.98</v>
      </c>
      <c r="F113" s="8">
        <v>0.37</v>
      </c>
      <c r="G113" s="8">
        <v>-0.24</v>
      </c>
      <c r="H113" s="8">
        <v>3.64</v>
      </c>
      <c r="I113" s="8">
        <v>10.07</v>
      </c>
      <c r="J113" s="8">
        <v>5.08</v>
      </c>
      <c r="K113" s="8">
        <v>6.01</v>
      </c>
      <c r="L113" s="8">
        <f t="shared" si="13"/>
        <v>-0.2833333333333333</v>
      </c>
    </row>
    <row r="114" spans="1:12" ht="12.75">
      <c r="A114" t="s">
        <v>56</v>
      </c>
      <c r="B114" t="s">
        <v>9</v>
      </c>
      <c r="C114" s="8">
        <v>-2.44</v>
      </c>
      <c r="D114" s="8">
        <v>-3.48</v>
      </c>
      <c r="E114" s="8">
        <v>-5.43</v>
      </c>
      <c r="F114" s="8">
        <v>-4.09</v>
      </c>
      <c r="G114" s="8">
        <v>-1.35</v>
      </c>
      <c r="H114" s="8">
        <v>1.78</v>
      </c>
      <c r="I114" s="8">
        <v>7.47</v>
      </c>
      <c r="J114" s="8">
        <v>2.16</v>
      </c>
      <c r="K114" s="8">
        <v>2.74</v>
      </c>
      <c r="L114" s="8">
        <f t="shared" si="13"/>
        <v>-3.623333333333333</v>
      </c>
    </row>
    <row r="115" spans="1:12" ht="12.75">
      <c r="A115" t="s">
        <v>57</v>
      </c>
      <c r="B115" t="s">
        <v>9</v>
      </c>
      <c r="C115" s="8">
        <v>-4.65</v>
      </c>
      <c r="D115" s="8">
        <v>-6.01</v>
      </c>
      <c r="E115" s="8">
        <v>-4.97</v>
      </c>
      <c r="F115" s="8">
        <v>-4.25</v>
      </c>
      <c r="G115" s="8">
        <v>-2.92</v>
      </c>
      <c r="H115" s="8">
        <v>2.08</v>
      </c>
      <c r="I115" s="8">
        <v>7.71</v>
      </c>
      <c r="J115" s="8">
        <v>1.01</v>
      </c>
      <c r="K115" s="8">
        <v>1.23</v>
      </c>
      <c r="L115" s="8">
        <f t="shared" si="13"/>
        <v>-4.046666666666666</v>
      </c>
    </row>
    <row r="116" spans="2:12" s="2" customFormat="1" ht="12.75">
      <c r="B116" s="2" t="s">
        <v>40</v>
      </c>
      <c r="C116" s="14">
        <f>AVERAGE(C113:C115)</f>
        <v>-2.926666666666667</v>
      </c>
      <c r="D116" s="14">
        <f aca="true" t="shared" si="16" ref="D116:L116">AVERAGE(D113:D115)</f>
        <v>-3.66</v>
      </c>
      <c r="E116" s="14">
        <f t="shared" si="16"/>
        <v>-3.793333333333333</v>
      </c>
      <c r="F116" s="14">
        <f t="shared" si="16"/>
        <v>-2.6566666666666667</v>
      </c>
      <c r="G116" s="14">
        <f t="shared" si="16"/>
        <v>-1.5033333333333332</v>
      </c>
      <c r="H116" s="14">
        <f t="shared" si="16"/>
        <v>2.5</v>
      </c>
      <c r="I116" s="14">
        <f t="shared" si="16"/>
        <v>8.416666666666666</v>
      </c>
      <c r="J116" s="14">
        <f t="shared" si="16"/>
        <v>2.75</v>
      </c>
      <c r="K116" s="14">
        <f t="shared" si="16"/>
        <v>3.3266666666666667</v>
      </c>
      <c r="L116" s="14">
        <f t="shared" si="16"/>
        <v>-2.6511111111111108</v>
      </c>
    </row>
    <row r="117" spans="2:12" s="2" customFormat="1" ht="12.75">
      <c r="B117" s="2" t="s">
        <v>69</v>
      </c>
      <c r="C117" s="14">
        <f>STDEV(C113:C115)</f>
        <v>1.5388415556298611</v>
      </c>
      <c r="D117" s="14">
        <f aca="true" t="shared" si="17" ref="D117:L117">STDEV(D113:D115)</f>
        <v>2.265369726998222</v>
      </c>
      <c r="E117" s="14">
        <f t="shared" si="17"/>
        <v>2.4472501574896945</v>
      </c>
      <c r="F117" s="14">
        <f t="shared" si="17"/>
        <v>2.6223907667114243</v>
      </c>
      <c r="G117" s="14">
        <f t="shared" si="17"/>
        <v>1.3465635274034913</v>
      </c>
      <c r="H117" s="14">
        <f t="shared" si="17"/>
        <v>0.998599018625594</v>
      </c>
      <c r="I117" s="14">
        <f t="shared" si="17"/>
        <v>1.4368484030451263</v>
      </c>
      <c r="J117" s="14">
        <f t="shared" si="17"/>
        <v>2.0981658657027094</v>
      </c>
      <c r="K117" s="14">
        <f t="shared" si="17"/>
        <v>2.443406092595608</v>
      </c>
      <c r="L117" s="14">
        <f t="shared" si="17"/>
        <v>2.061451304659288</v>
      </c>
    </row>
    <row r="118" spans="3:12" ht="12.75"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t="s">
        <v>60</v>
      </c>
      <c r="B119" t="s">
        <v>9</v>
      </c>
      <c r="C119" s="8">
        <v>1.43</v>
      </c>
      <c r="D119" s="8">
        <v>-1.45</v>
      </c>
      <c r="E119" s="8">
        <v>-5.29</v>
      </c>
      <c r="F119" s="8">
        <v>-1.21</v>
      </c>
      <c r="G119" s="8">
        <v>2.16</v>
      </c>
      <c r="H119" s="8">
        <v>7.65</v>
      </c>
      <c r="I119" s="8">
        <v>12.6</v>
      </c>
      <c r="J119" s="8">
        <v>9.07</v>
      </c>
      <c r="K119" s="8">
        <v>10.95</v>
      </c>
      <c r="L119" s="8">
        <f t="shared" si="13"/>
        <v>-1.4466666666666665</v>
      </c>
    </row>
    <row r="120" spans="1:12" ht="12.75">
      <c r="A120" t="s">
        <v>61</v>
      </c>
      <c r="B120" t="s">
        <v>9</v>
      </c>
      <c r="C120" s="8">
        <v>2.04</v>
      </c>
      <c r="D120" s="8">
        <v>-4.62</v>
      </c>
      <c r="E120" s="8">
        <v>-2.04</v>
      </c>
      <c r="F120" s="8">
        <v>0.09</v>
      </c>
      <c r="G120" s="8">
        <v>1.05</v>
      </c>
      <c r="H120" s="8">
        <v>6.58</v>
      </c>
      <c r="I120" s="8">
        <v>11.34</v>
      </c>
      <c r="J120" s="8">
        <v>7.23</v>
      </c>
      <c r="K120" s="8">
        <v>8.58</v>
      </c>
      <c r="L120" s="8">
        <f t="shared" si="13"/>
        <v>-0.3</v>
      </c>
    </row>
    <row r="121" spans="1:12" ht="12.75">
      <c r="A121" t="s">
        <v>62</v>
      </c>
      <c r="B121" t="s">
        <v>9</v>
      </c>
      <c r="C121" s="8">
        <v>2.96</v>
      </c>
      <c r="D121" s="8">
        <v>-1.79</v>
      </c>
      <c r="E121" s="8">
        <v>-1.05</v>
      </c>
      <c r="F121" s="8">
        <v>-0.82</v>
      </c>
      <c r="G121" s="8">
        <v>0.6</v>
      </c>
      <c r="H121" s="8">
        <v>4.16</v>
      </c>
      <c r="I121" s="8">
        <v>10.21</v>
      </c>
      <c r="J121" s="8">
        <v>5.65</v>
      </c>
      <c r="K121" s="8">
        <v>7.17</v>
      </c>
      <c r="L121" s="8">
        <f t="shared" si="13"/>
        <v>-0.42333333333333334</v>
      </c>
    </row>
    <row r="123" spans="3:12" s="2" customFormat="1" ht="12.75">
      <c r="C123" s="2">
        <v>125</v>
      </c>
      <c r="D123" s="2">
        <v>250</v>
      </c>
      <c r="E123" s="2">
        <v>500</v>
      </c>
      <c r="F123" s="2">
        <v>1000</v>
      </c>
      <c r="G123" s="2">
        <v>2000</v>
      </c>
      <c r="H123" s="2">
        <v>4000</v>
      </c>
      <c r="I123" s="2">
        <v>8000</v>
      </c>
      <c r="J123" s="2" t="s">
        <v>3</v>
      </c>
      <c r="K123" s="2" t="s">
        <v>4</v>
      </c>
      <c r="L123" s="2" t="s">
        <v>73</v>
      </c>
    </row>
    <row r="124" spans="1:12" ht="12.75">
      <c r="A124" t="s">
        <v>42</v>
      </c>
      <c r="B124" t="s">
        <v>10</v>
      </c>
      <c r="C124" s="8">
        <v>92.64</v>
      </c>
      <c r="D124" s="8">
        <v>96.26</v>
      </c>
      <c r="E124" s="8">
        <v>95.07</v>
      </c>
      <c r="F124" s="8">
        <v>95.03</v>
      </c>
      <c r="G124" s="8">
        <v>97.88</v>
      </c>
      <c r="H124" s="8">
        <v>97.21</v>
      </c>
      <c r="I124" s="8">
        <v>99.42</v>
      </c>
      <c r="J124" s="8">
        <v>98.84</v>
      </c>
      <c r="K124" s="8">
        <v>99.1</v>
      </c>
      <c r="L124" s="8">
        <f>AVERAGE(E124:G124)</f>
        <v>95.99333333333334</v>
      </c>
    </row>
    <row r="125" spans="1:12" ht="12.75">
      <c r="A125" t="s">
        <v>43</v>
      </c>
      <c r="B125" t="s">
        <v>10</v>
      </c>
      <c r="C125" s="8">
        <v>69.03</v>
      </c>
      <c r="D125" s="8">
        <v>89.16</v>
      </c>
      <c r="E125" s="8">
        <v>82.19</v>
      </c>
      <c r="F125" s="8">
        <v>81.66</v>
      </c>
      <c r="G125" s="8">
        <v>91.69</v>
      </c>
      <c r="H125" s="8">
        <v>92.45</v>
      </c>
      <c r="I125" s="8">
        <v>97.82</v>
      </c>
      <c r="J125" s="8">
        <v>96.97</v>
      </c>
      <c r="K125" s="8">
        <v>98.01</v>
      </c>
      <c r="L125" s="8">
        <f aca="true" t="shared" si="18" ref="L125:L153">AVERAGE(E125:G125)</f>
        <v>85.17999999999999</v>
      </c>
    </row>
    <row r="126" spans="3:12" ht="12.75"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2" t="s">
        <v>114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t="s">
        <v>44</v>
      </c>
      <c r="B128" t="s">
        <v>10</v>
      </c>
      <c r="C128" s="8">
        <v>78.28</v>
      </c>
      <c r="D128" s="8">
        <v>80.64</v>
      </c>
      <c r="E128" s="8">
        <v>50.4</v>
      </c>
      <c r="F128" s="8">
        <v>79.65</v>
      </c>
      <c r="G128" s="8">
        <v>81.43</v>
      </c>
      <c r="H128" s="8">
        <v>90.88</v>
      </c>
      <c r="I128" s="8">
        <v>93.31</v>
      </c>
      <c r="J128" s="8">
        <v>93.09</v>
      </c>
      <c r="K128" s="8">
        <v>94.96</v>
      </c>
      <c r="L128" s="8">
        <f t="shared" si="18"/>
        <v>70.49333333333334</v>
      </c>
    </row>
    <row r="129" spans="1:12" ht="12.75">
      <c r="A129" t="s">
        <v>45</v>
      </c>
      <c r="B129" t="s">
        <v>10</v>
      </c>
      <c r="C129" s="8">
        <v>24.1</v>
      </c>
      <c r="D129" s="8">
        <v>53.2</v>
      </c>
      <c r="E129" s="8">
        <v>37.3</v>
      </c>
      <c r="F129" s="8">
        <v>51.72</v>
      </c>
      <c r="G129" s="8">
        <v>69.58</v>
      </c>
      <c r="H129" s="8">
        <v>87.67</v>
      </c>
      <c r="I129" s="8">
        <v>95.31</v>
      </c>
      <c r="J129" s="8">
        <v>93.8</v>
      </c>
      <c r="K129" s="8">
        <v>96.44</v>
      </c>
      <c r="L129" s="8">
        <f t="shared" si="18"/>
        <v>52.86666666666667</v>
      </c>
    </row>
    <row r="130" spans="1:12" ht="12.75">
      <c r="A130" t="s">
        <v>46</v>
      </c>
      <c r="B130" t="s">
        <v>10</v>
      </c>
      <c r="C130" s="8">
        <v>35.32</v>
      </c>
      <c r="D130" s="8">
        <v>33.18</v>
      </c>
      <c r="E130" s="8">
        <v>32.33</v>
      </c>
      <c r="F130" s="8">
        <v>41.98</v>
      </c>
      <c r="G130" s="8">
        <v>60.58</v>
      </c>
      <c r="H130" s="8">
        <v>81.36</v>
      </c>
      <c r="I130" s="8">
        <v>91.52</v>
      </c>
      <c r="J130" s="8">
        <v>89.09</v>
      </c>
      <c r="K130" s="8">
        <v>93.29</v>
      </c>
      <c r="L130" s="8">
        <f t="shared" si="18"/>
        <v>44.96333333333333</v>
      </c>
    </row>
    <row r="131" spans="1:12" ht="12.75">
      <c r="A131" t="s">
        <v>47</v>
      </c>
      <c r="B131" t="s">
        <v>10</v>
      </c>
      <c r="C131" s="8">
        <v>28.4</v>
      </c>
      <c r="D131" s="8">
        <v>34.73</v>
      </c>
      <c r="E131" s="8">
        <v>29.34</v>
      </c>
      <c r="F131" s="8">
        <v>38.87</v>
      </c>
      <c r="G131" s="8">
        <v>52.78</v>
      </c>
      <c r="H131" s="8">
        <v>76.25</v>
      </c>
      <c r="I131" s="8">
        <v>91.01</v>
      </c>
      <c r="J131" s="8">
        <v>86.08</v>
      </c>
      <c r="K131" s="8">
        <v>90.95</v>
      </c>
      <c r="L131" s="8">
        <f t="shared" si="18"/>
        <v>40.33</v>
      </c>
    </row>
    <row r="132" spans="1:12" ht="12.75">
      <c r="A132" t="s">
        <v>48</v>
      </c>
      <c r="B132" t="s">
        <v>10</v>
      </c>
      <c r="C132" s="8">
        <v>34.21</v>
      </c>
      <c r="D132" s="8">
        <v>31.92</v>
      </c>
      <c r="E132" s="8">
        <v>18.09</v>
      </c>
      <c r="F132" s="8">
        <v>36.65</v>
      </c>
      <c r="G132" s="8">
        <v>53.19</v>
      </c>
      <c r="H132" s="8">
        <v>74.41</v>
      </c>
      <c r="I132" s="8">
        <v>87.04</v>
      </c>
      <c r="J132" s="8">
        <v>79.19</v>
      </c>
      <c r="K132" s="8">
        <v>84.41</v>
      </c>
      <c r="L132" s="8">
        <f t="shared" si="18"/>
        <v>35.97666666666667</v>
      </c>
    </row>
    <row r="133" spans="1:12" ht="12.75">
      <c r="A133" t="s">
        <v>49</v>
      </c>
      <c r="B133" t="s">
        <v>10</v>
      </c>
      <c r="C133" s="8">
        <v>23.31</v>
      </c>
      <c r="D133" s="8">
        <v>28.11</v>
      </c>
      <c r="E133" s="8">
        <v>12.92</v>
      </c>
      <c r="F133" s="8">
        <v>34.34</v>
      </c>
      <c r="G133" s="8">
        <v>40.8</v>
      </c>
      <c r="H133" s="8">
        <v>65.19</v>
      </c>
      <c r="I133" s="8">
        <v>84.44</v>
      </c>
      <c r="J133" s="8">
        <v>70.81</v>
      </c>
      <c r="K133" s="8">
        <v>77.43</v>
      </c>
      <c r="L133" s="8">
        <f t="shared" si="18"/>
        <v>29.353333333333335</v>
      </c>
    </row>
    <row r="134" spans="1:12" ht="12.75">
      <c r="A134" t="s">
        <v>50</v>
      </c>
      <c r="B134" t="s">
        <v>10</v>
      </c>
      <c r="C134" s="8">
        <v>18.99</v>
      </c>
      <c r="D134" s="8">
        <v>18.51</v>
      </c>
      <c r="E134" s="8">
        <v>16.64</v>
      </c>
      <c r="F134" s="8">
        <v>26.91</v>
      </c>
      <c r="G134" s="8">
        <v>49.18</v>
      </c>
      <c r="H134" s="8">
        <v>60.53</v>
      </c>
      <c r="I134" s="8">
        <v>81.09</v>
      </c>
      <c r="J134" s="8">
        <v>66.23</v>
      </c>
      <c r="K134" s="8">
        <v>71.42</v>
      </c>
      <c r="L134" s="8">
        <f t="shared" si="18"/>
        <v>30.909999999999997</v>
      </c>
    </row>
    <row r="135" spans="1:12" ht="12.75">
      <c r="A135" t="s">
        <v>51</v>
      </c>
      <c r="B135" t="s">
        <v>10</v>
      </c>
      <c r="C135" s="8">
        <v>26.35</v>
      </c>
      <c r="D135" s="8">
        <v>14.83</v>
      </c>
      <c r="E135" s="8">
        <v>16.09</v>
      </c>
      <c r="F135" s="8">
        <v>23.27</v>
      </c>
      <c r="G135" s="8">
        <v>36.14</v>
      </c>
      <c r="H135" s="8">
        <v>61.87</v>
      </c>
      <c r="I135" s="8">
        <v>80.83</v>
      </c>
      <c r="J135" s="8">
        <v>63.72</v>
      </c>
      <c r="K135" s="8">
        <v>68.65</v>
      </c>
      <c r="L135" s="8">
        <f t="shared" si="18"/>
        <v>25.166666666666668</v>
      </c>
    </row>
    <row r="136" spans="1:12" ht="12.75">
      <c r="A136" t="s">
        <v>52</v>
      </c>
      <c r="B136" t="s">
        <v>10</v>
      </c>
      <c r="C136" s="8">
        <v>23.05</v>
      </c>
      <c r="D136" s="8">
        <v>13.34</v>
      </c>
      <c r="E136" s="8">
        <v>16.1</v>
      </c>
      <c r="F136" s="8">
        <v>17.53</v>
      </c>
      <c r="G136" s="8">
        <v>32.3</v>
      </c>
      <c r="H136" s="8">
        <v>56.75</v>
      </c>
      <c r="I136" s="8">
        <v>78.07</v>
      </c>
      <c r="J136" s="8">
        <v>56.91</v>
      </c>
      <c r="K136" s="8">
        <v>60.6</v>
      </c>
      <c r="L136" s="8">
        <f t="shared" si="18"/>
        <v>21.97666666666667</v>
      </c>
    </row>
    <row r="137" spans="1:12" ht="12.75">
      <c r="A137" t="s">
        <v>53</v>
      </c>
      <c r="B137" t="s">
        <v>10</v>
      </c>
      <c r="C137" s="8">
        <v>28.31</v>
      </c>
      <c r="D137" s="8">
        <v>13.09</v>
      </c>
      <c r="E137" s="8">
        <v>14.81</v>
      </c>
      <c r="F137" s="8">
        <v>19.52</v>
      </c>
      <c r="G137" s="8">
        <v>39.68</v>
      </c>
      <c r="H137" s="8">
        <v>58.38</v>
      </c>
      <c r="I137" s="8">
        <v>77.23</v>
      </c>
      <c r="J137" s="8">
        <v>58.75</v>
      </c>
      <c r="K137" s="8">
        <v>62.95</v>
      </c>
      <c r="L137" s="8">
        <f t="shared" si="18"/>
        <v>24.669999999999998</v>
      </c>
    </row>
    <row r="138" spans="1:12" ht="12.75">
      <c r="A138" t="s">
        <v>66</v>
      </c>
      <c r="B138" t="s">
        <v>10</v>
      </c>
      <c r="C138" s="8">
        <v>27.48</v>
      </c>
      <c r="D138" s="8">
        <v>23.02</v>
      </c>
      <c r="E138" s="8">
        <v>14.72</v>
      </c>
      <c r="F138" s="8">
        <v>21.71</v>
      </c>
      <c r="G138" s="8">
        <v>33.11</v>
      </c>
      <c r="H138" s="8">
        <v>60.38</v>
      </c>
      <c r="I138" s="8">
        <v>74.84</v>
      </c>
      <c r="J138" s="8">
        <v>56.99</v>
      </c>
      <c r="K138" s="8">
        <v>59.99</v>
      </c>
      <c r="L138" s="8">
        <f t="shared" si="18"/>
        <v>23.179999999999996</v>
      </c>
    </row>
    <row r="139" spans="1:12" ht="12.75">
      <c r="A139" t="s">
        <v>54</v>
      </c>
      <c r="B139" t="s">
        <v>10</v>
      </c>
      <c r="C139" s="8">
        <v>21.14</v>
      </c>
      <c r="D139" s="8">
        <v>24.75</v>
      </c>
      <c r="E139" s="8">
        <v>17.69</v>
      </c>
      <c r="F139" s="8">
        <v>21.7</v>
      </c>
      <c r="G139" s="8">
        <v>44</v>
      </c>
      <c r="H139" s="8">
        <v>62.26</v>
      </c>
      <c r="I139" s="8">
        <v>76.08</v>
      </c>
      <c r="J139" s="8">
        <v>57.6</v>
      </c>
      <c r="K139" s="8">
        <v>58.42</v>
      </c>
      <c r="L139" s="8">
        <f t="shared" si="18"/>
        <v>27.796666666666667</v>
      </c>
    </row>
    <row r="140" spans="1:12" ht="12.75">
      <c r="A140" t="s">
        <v>60</v>
      </c>
      <c r="B140" t="s">
        <v>10</v>
      </c>
      <c r="C140" s="8">
        <v>37.73</v>
      </c>
      <c r="D140" s="8">
        <v>34.24</v>
      </c>
      <c r="E140" s="8">
        <v>18.38</v>
      </c>
      <c r="F140" s="8">
        <v>34.86</v>
      </c>
      <c r="G140" s="8">
        <v>56.87</v>
      </c>
      <c r="H140" s="8">
        <v>79.77</v>
      </c>
      <c r="I140" s="8">
        <v>90.39</v>
      </c>
      <c r="J140" s="8">
        <v>85.29</v>
      </c>
      <c r="K140" s="8">
        <v>89.96</v>
      </c>
      <c r="L140" s="8">
        <f>AVERAGE(E140:G140)</f>
        <v>36.703333333333326</v>
      </c>
    </row>
    <row r="141" spans="2:12" s="2" customFormat="1" ht="12.75">
      <c r="B141" s="2" t="s">
        <v>40</v>
      </c>
      <c r="C141" s="14">
        <f>AVERAGE(C128:C140)</f>
        <v>31.282307692307697</v>
      </c>
      <c r="D141" s="14">
        <f aca="true" t="shared" si="19" ref="D141:L141">AVERAGE(D128:D140)</f>
        <v>31.043076923076917</v>
      </c>
      <c r="E141" s="14">
        <f t="shared" si="19"/>
        <v>22.677692307692308</v>
      </c>
      <c r="F141" s="14">
        <f t="shared" si="19"/>
        <v>34.51615384615385</v>
      </c>
      <c r="G141" s="14">
        <f t="shared" si="19"/>
        <v>49.972307692307695</v>
      </c>
      <c r="H141" s="14">
        <f t="shared" si="19"/>
        <v>70.43846153846154</v>
      </c>
      <c r="I141" s="14">
        <f t="shared" si="19"/>
        <v>84.70461538461541</v>
      </c>
      <c r="J141" s="14">
        <f t="shared" si="19"/>
        <v>73.6576923076923</v>
      </c>
      <c r="K141" s="14">
        <f t="shared" si="19"/>
        <v>77.65153846153846</v>
      </c>
      <c r="L141" s="14">
        <f t="shared" si="19"/>
        <v>35.72205128205128</v>
      </c>
    </row>
    <row r="142" spans="2:12" s="2" customFormat="1" ht="12.75">
      <c r="B142" s="2" t="s">
        <v>69</v>
      </c>
      <c r="C142" s="14">
        <f>STDEV(C128:C140)</f>
        <v>15.18782141160374</v>
      </c>
      <c r="D142" s="14">
        <f aca="true" t="shared" si="20" ref="D142:L142">STDEV(D128:D140)</f>
        <v>18.592477145616087</v>
      </c>
      <c r="E142" s="14">
        <f t="shared" si="20"/>
        <v>11.283620986372355</v>
      </c>
      <c r="F142" s="14">
        <f t="shared" si="20"/>
        <v>16.927292822766795</v>
      </c>
      <c r="G142" s="14">
        <f t="shared" si="20"/>
        <v>14.625108634266713</v>
      </c>
      <c r="H142" s="14">
        <f t="shared" si="20"/>
        <v>11.799258342620405</v>
      </c>
      <c r="I142" s="14">
        <f t="shared" si="20"/>
        <v>7.1311670566423055</v>
      </c>
      <c r="J142" s="14">
        <f t="shared" si="20"/>
        <v>14.554889300990997</v>
      </c>
      <c r="K142" s="14">
        <f t="shared" si="20"/>
        <v>14.662184265514435</v>
      </c>
      <c r="L142" s="14">
        <f t="shared" si="20"/>
        <v>13.89536157209925</v>
      </c>
    </row>
    <row r="143" spans="3:12" ht="12.75"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2" t="s">
        <v>99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t="s">
        <v>67</v>
      </c>
      <c r="B145" t="s">
        <v>10</v>
      </c>
      <c r="C145" s="8">
        <v>19.19</v>
      </c>
      <c r="D145" s="8">
        <v>34.41</v>
      </c>
      <c r="E145" s="8">
        <v>36.88</v>
      </c>
      <c r="F145" s="8">
        <v>44.72</v>
      </c>
      <c r="G145" s="8">
        <v>41.64</v>
      </c>
      <c r="H145" s="8">
        <v>59.88</v>
      </c>
      <c r="I145" s="8">
        <v>83.24</v>
      </c>
      <c r="J145" s="8">
        <v>68.54</v>
      </c>
      <c r="K145" s="8">
        <v>72.19</v>
      </c>
      <c r="L145" s="8">
        <f t="shared" si="18"/>
        <v>41.08</v>
      </c>
    </row>
    <row r="146" spans="1:12" ht="12.75">
      <c r="A146" t="s">
        <v>56</v>
      </c>
      <c r="B146" t="s">
        <v>10</v>
      </c>
      <c r="C146" s="8">
        <v>19.46</v>
      </c>
      <c r="D146" s="8">
        <v>19.1</v>
      </c>
      <c r="E146" s="8">
        <v>14.96</v>
      </c>
      <c r="F146" s="8">
        <v>17.99</v>
      </c>
      <c r="G146" s="8">
        <v>31.65</v>
      </c>
      <c r="H146" s="8">
        <v>43.71</v>
      </c>
      <c r="I146" s="8">
        <v>70.08</v>
      </c>
      <c r="J146" s="8">
        <v>49.06</v>
      </c>
      <c r="K146" s="8">
        <v>53.1</v>
      </c>
      <c r="L146" s="8">
        <f t="shared" si="18"/>
        <v>21.53333333333333</v>
      </c>
    </row>
    <row r="147" spans="1:12" ht="12.75">
      <c r="A147" t="s">
        <v>57</v>
      </c>
      <c r="B147" t="s">
        <v>10</v>
      </c>
      <c r="C147" s="8">
        <v>11.39</v>
      </c>
      <c r="D147" s="8">
        <v>15.17</v>
      </c>
      <c r="E147" s="8">
        <v>14.17</v>
      </c>
      <c r="F147" s="8">
        <v>16.28</v>
      </c>
      <c r="G147" s="8">
        <v>23.48</v>
      </c>
      <c r="H147" s="8">
        <v>45.56</v>
      </c>
      <c r="I147" s="8">
        <v>67.19</v>
      </c>
      <c r="J147" s="8">
        <v>41.55</v>
      </c>
      <c r="K147" s="8">
        <v>42.73</v>
      </c>
      <c r="L147" s="8">
        <f t="shared" si="18"/>
        <v>17.97666666666667</v>
      </c>
    </row>
    <row r="148" spans="2:12" s="2" customFormat="1" ht="12.75">
      <c r="B148" s="2" t="s">
        <v>40</v>
      </c>
      <c r="C148" s="14">
        <f>AVERAGE(C145:C147)</f>
        <v>16.680000000000003</v>
      </c>
      <c r="D148" s="14">
        <f aca="true" t="shared" si="21" ref="D148:L148">AVERAGE(D145:D147)</f>
        <v>22.89333333333333</v>
      </c>
      <c r="E148" s="14">
        <f t="shared" si="21"/>
        <v>22.003333333333334</v>
      </c>
      <c r="F148" s="14">
        <f t="shared" si="21"/>
        <v>26.33</v>
      </c>
      <c r="G148" s="14">
        <f t="shared" si="21"/>
        <v>32.25666666666667</v>
      </c>
      <c r="H148" s="14">
        <f t="shared" si="21"/>
        <v>49.71666666666667</v>
      </c>
      <c r="I148" s="14">
        <f t="shared" si="21"/>
        <v>73.50333333333333</v>
      </c>
      <c r="J148" s="14">
        <f t="shared" si="21"/>
        <v>53.050000000000004</v>
      </c>
      <c r="K148" s="14">
        <f t="shared" si="21"/>
        <v>56.00666666666666</v>
      </c>
      <c r="L148" s="14">
        <f t="shared" si="21"/>
        <v>26.863333333333333</v>
      </c>
    </row>
    <row r="149" spans="2:12" s="2" customFormat="1" ht="12.75">
      <c r="B149" s="2" t="s">
        <v>69</v>
      </c>
      <c r="C149" s="14">
        <f>STDEV(C145:C147)</f>
        <v>4.583263029763834</v>
      </c>
      <c r="D149" s="14">
        <f aca="true" t="shared" si="22" ref="D149:L149">STDEV(D145:D147)</f>
        <v>10.165452933014514</v>
      </c>
      <c r="E149" s="14">
        <f t="shared" si="22"/>
        <v>12.889625026870771</v>
      </c>
      <c r="F149" s="14">
        <f t="shared" si="22"/>
        <v>15.949141042701955</v>
      </c>
      <c r="G149" s="14">
        <f t="shared" si="22"/>
        <v>9.095187372084927</v>
      </c>
      <c r="H149" s="14">
        <f t="shared" si="22"/>
        <v>8.850177022711632</v>
      </c>
      <c r="I149" s="14">
        <f t="shared" si="22"/>
        <v>8.555117376946631</v>
      </c>
      <c r="J149" s="14">
        <f t="shared" si="22"/>
        <v>13.930366111484636</v>
      </c>
      <c r="K149" s="14">
        <f t="shared" si="22"/>
        <v>14.94354152580086</v>
      </c>
      <c r="L149" s="14">
        <f t="shared" si="22"/>
        <v>12.439761966282862</v>
      </c>
    </row>
    <row r="150" spans="3:12" ht="12.75"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t="s">
        <v>60</v>
      </c>
      <c r="B151" t="s">
        <v>10</v>
      </c>
      <c r="C151" s="8">
        <v>37.73</v>
      </c>
      <c r="D151" s="8">
        <v>34.24</v>
      </c>
      <c r="E151" s="8">
        <v>18.38</v>
      </c>
      <c r="F151" s="8">
        <v>34.86</v>
      </c>
      <c r="G151" s="8">
        <v>56.87</v>
      </c>
      <c r="H151" s="8">
        <v>79.77</v>
      </c>
      <c r="I151" s="8">
        <v>90.39</v>
      </c>
      <c r="J151" s="8">
        <v>85.29</v>
      </c>
      <c r="K151" s="8">
        <v>89.96</v>
      </c>
      <c r="L151" s="8">
        <f t="shared" si="18"/>
        <v>36.703333333333326</v>
      </c>
    </row>
    <row r="152" spans="1:12" ht="12.75">
      <c r="A152" t="s">
        <v>61</v>
      </c>
      <c r="B152" t="s">
        <v>10</v>
      </c>
      <c r="C152" s="8">
        <v>51.82</v>
      </c>
      <c r="D152" s="8">
        <v>18.96</v>
      </c>
      <c r="E152" s="8">
        <v>30.16</v>
      </c>
      <c r="F152" s="8">
        <v>38.76</v>
      </c>
      <c r="G152" s="8">
        <v>47.95</v>
      </c>
      <c r="H152" s="8">
        <v>72.21</v>
      </c>
      <c r="I152" s="8">
        <v>86.43</v>
      </c>
      <c r="J152" s="8">
        <v>77</v>
      </c>
      <c r="K152" s="8">
        <v>82.13</v>
      </c>
      <c r="L152" s="8">
        <f t="shared" si="18"/>
        <v>38.95666666666667</v>
      </c>
    </row>
    <row r="153" spans="1:12" ht="12.75">
      <c r="A153" t="s">
        <v>62</v>
      </c>
      <c r="B153" t="s">
        <v>10</v>
      </c>
      <c r="C153" s="8">
        <v>56.98</v>
      </c>
      <c r="D153" s="8">
        <v>26.26</v>
      </c>
      <c r="E153" s="8">
        <v>34.89</v>
      </c>
      <c r="F153" s="8">
        <v>33.78</v>
      </c>
      <c r="G153" s="8">
        <v>43.93</v>
      </c>
      <c r="H153" s="8">
        <v>59.74</v>
      </c>
      <c r="I153" s="8">
        <v>82.71</v>
      </c>
      <c r="J153" s="8">
        <v>69.66</v>
      </c>
      <c r="K153" s="8">
        <v>76.5</v>
      </c>
      <c r="L153" s="8">
        <f t="shared" si="18"/>
        <v>37.53333333333333</v>
      </c>
    </row>
    <row r="155" spans="3:12" s="2" customFormat="1" ht="12.75">
      <c r="C155" s="2">
        <v>125</v>
      </c>
      <c r="D155" s="2">
        <v>250</v>
      </c>
      <c r="E155" s="2">
        <v>500</v>
      </c>
      <c r="F155" s="2">
        <v>1000</v>
      </c>
      <c r="G155" s="2">
        <v>2000</v>
      </c>
      <c r="H155" s="2">
        <v>4000</v>
      </c>
      <c r="I155" s="2">
        <v>8000</v>
      </c>
      <c r="J155" s="2" t="s">
        <v>3</v>
      </c>
      <c r="K155" s="2" t="s">
        <v>4</v>
      </c>
      <c r="L155" s="2" t="s">
        <v>73</v>
      </c>
    </row>
    <row r="156" spans="1:12" ht="12.75">
      <c r="A156" t="s">
        <v>42</v>
      </c>
      <c r="B156" t="s">
        <v>12</v>
      </c>
      <c r="C156" s="8">
        <v>0.13</v>
      </c>
      <c r="D156" s="8">
        <v>0.1</v>
      </c>
      <c r="E156" s="8">
        <v>0.11</v>
      </c>
      <c r="F156" s="8">
        <v>0.09</v>
      </c>
      <c r="G156" s="8" t="s">
        <v>16</v>
      </c>
      <c r="H156" s="8" t="s">
        <v>16</v>
      </c>
      <c r="I156" s="8">
        <v>0.01</v>
      </c>
      <c r="J156" s="8" t="s">
        <v>16</v>
      </c>
      <c r="K156" s="8" t="s">
        <v>16</v>
      </c>
      <c r="L156" s="8">
        <f>AVERAGE(E156:G156)</f>
        <v>0.1</v>
      </c>
    </row>
    <row r="157" spans="1:12" ht="12.75">
      <c r="A157" t="s">
        <v>43</v>
      </c>
      <c r="B157" t="s">
        <v>12</v>
      </c>
      <c r="C157" s="8">
        <v>2.01</v>
      </c>
      <c r="D157" s="8" t="s">
        <v>16</v>
      </c>
      <c r="E157" s="8" t="s">
        <v>16</v>
      </c>
      <c r="F157" s="8" t="s">
        <v>16</v>
      </c>
      <c r="G157" s="8" t="s">
        <v>16</v>
      </c>
      <c r="H157" s="8" t="s">
        <v>16</v>
      </c>
      <c r="I157" s="8" t="s">
        <v>16</v>
      </c>
      <c r="J157" s="8" t="s">
        <v>16</v>
      </c>
      <c r="K157" s="8" t="s">
        <v>16</v>
      </c>
      <c r="L157" s="8">
        <v>0</v>
      </c>
    </row>
    <row r="158" spans="3:12" ht="12.75"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2" t="s">
        <v>114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t="s">
        <v>44</v>
      </c>
      <c r="B160" t="s">
        <v>12</v>
      </c>
      <c r="C160" s="8" t="s">
        <v>16</v>
      </c>
      <c r="D160" s="8" t="s">
        <v>16</v>
      </c>
      <c r="E160" s="8">
        <v>2.9</v>
      </c>
      <c r="F160" s="8">
        <v>2.68</v>
      </c>
      <c r="G160" s="8">
        <v>1.69</v>
      </c>
      <c r="H160" s="8" t="s">
        <v>16</v>
      </c>
      <c r="I160" s="8" t="s">
        <v>16</v>
      </c>
      <c r="J160" s="8" t="s">
        <v>16</v>
      </c>
      <c r="K160" s="8" t="s">
        <v>16</v>
      </c>
      <c r="L160" s="8">
        <f aca="true" t="shared" si="23" ref="L160:L185">AVERAGE(E160:G160)</f>
        <v>2.4233333333333333</v>
      </c>
    </row>
    <row r="161" spans="1:12" ht="12.75">
      <c r="A161" t="s">
        <v>45</v>
      </c>
      <c r="B161" t="s">
        <v>12</v>
      </c>
      <c r="C161" s="8">
        <v>1.72</v>
      </c>
      <c r="D161" s="8">
        <v>3.63</v>
      </c>
      <c r="E161" s="8">
        <v>3.48</v>
      </c>
      <c r="F161" s="8">
        <v>2.74</v>
      </c>
      <c r="G161" s="8">
        <v>1.86</v>
      </c>
      <c r="H161" s="8">
        <v>1.12</v>
      </c>
      <c r="I161" s="8" t="s">
        <v>16</v>
      </c>
      <c r="J161" s="8" t="s">
        <v>16</v>
      </c>
      <c r="K161" s="8" t="s">
        <v>16</v>
      </c>
      <c r="L161" s="8">
        <f t="shared" si="23"/>
        <v>2.6933333333333334</v>
      </c>
    </row>
    <row r="162" spans="1:12" ht="12.75">
      <c r="A162" t="s">
        <v>46</v>
      </c>
      <c r="B162" t="s">
        <v>12</v>
      </c>
      <c r="C162" s="8">
        <v>1.62</v>
      </c>
      <c r="D162" s="8">
        <v>3.13</v>
      </c>
      <c r="E162" s="8">
        <v>3.19</v>
      </c>
      <c r="F162" s="8">
        <v>3.04</v>
      </c>
      <c r="G162" s="8">
        <v>1.85</v>
      </c>
      <c r="H162" s="8">
        <v>0.99</v>
      </c>
      <c r="I162" s="8">
        <v>0.49</v>
      </c>
      <c r="J162" s="8">
        <v>0.83</v>
      </c>
      <c r="K162" s="8" t="s">
        <v>16</v>
      </c>
      <c r="L162" s="8">
        <f t="shared" si="23"/>
        <v>2.6933333333333334</v>
      </c>
    </row>
    <row r="163" spans="1:12" ht="12.75">
      <c r="A163" t="s">
        <v>47</v>
      </c>
      <c r="B163" t="s">
        <v>12</v>
      </c>
      <c r="C163" s="8">
        <v>1.77</v>
      </c>
      <c r="D163" s="8">
        <v>3.22</v>
      </c>
      <c r="E163" s="8">
        <v>3.48</v>
      </c>
      <c r="F163" s="8">
        <v>3.11</v>
      </c>
      <c r="G163" s="8">
        <v>2.31</v>
      </c>
      <c r="H163" s="8">
        <v>1.06</v>
      </c>
      <c r="I163" s="8">
        <v>0.4</v>
      </c>
      <c r="J163" s="8">
        <v>0.92</v>
      </c>
      <c r="K163" s="8">
        <v>0.57</v>
      </c>
      <c r="L163" s="8">
        <f t="shared" si="23"/>
        <v>2.966666666666667</v>
      </c>
    </row>
    <row r="164" spans="1:12" ht="12.75">
      <c r="A164" t="s">
        <v>48</v>
      </c>
      <c r="B164" t="s">
        <v>12</v>
      </c>
      <c r="C164" s="8">
        <v>2.43</v>
      </c>
      <c r="D164" s="8">
        <v>2.89</v>
      </c>
      <c r="E164" s="8">
        <v>3.18</v>
      </c>
      <c r="F164" s="8">
        <v>2.96</v>
      </c>
      <c r="G164" s="8">
        <v>2.02</v>
      </c>
      <c r="H164" s="8">
        <v>0.93</v>
      </c>
      <c r="I164" s="8">
        <v>0.5</v>
      </c>
      <c r="J164" s="8">
        <v>1.01</v>
      </c>
      <c r="K164" s="8">
        <v>0.86</v>
      </c>
      <c r="L164" s="8">
        <f t="shared" si="23"/>
        <v>2.72</v>
      </c>
    </row>
    <row r="165" spans="1:12" ht="12.75">
      <c r="A165" t="s">
        <v>49</v>
      </c>
      <c r="B165" t="s">
        <v>12</v>
      </c>
      <c r="C165" s="8">
        <v>2.43</v>
      </c>
      <c r="D165" s="8">
        <v>2.75</v>
      </c>
      <c r="E165" s="8">
        <v>3.15</v>
      </c>
      <c r="F165" s="8">
        <v>2.96</v>
      </c>
      <c r="G165" s="8">
        <v>2.02</v>
      </c>
      <c r="H165" s="8">
        <v>1.01</v>
      </c>
      <c r="I165" s="8">
        <v>0.55</v>
      </c>
      <c r="J165" s="8">
        <v>1.16</v>
      </c>
      <c r="K165" s="8">
        <v>1.02</v>
      </c>
      <c r="L165" s="8">
        <f t="shared" si="23"/>
        <v>2.7099999999999995</v>
      </c>
    </row>
    <row r="166" spans="1:12" ht="12.75">
      <c r="A166" t="s">
        <v>50</v>
      </c>
      <c r="B166" t="s">
        <v>12</v>
      </c>
      <c r="C166" s="8">
        <v>2.59</v>
      </c>
      <c r="D166" s="8">
        <v>3.07</v>
      </c>
      <c r="E166" s="8">
        <v>3.44</v>
      </c>
      <c r="F166" s="8">
        <v>2.98</v>
      </c>
      <c r="G166" s="8">
        <v>2.15</v>
      </c>
      <c r="H166" s="8">
        <v>0.93</v>
      </c>
      <c r="I166" s="8">
        <v>0.56</v>
      </c>
      <c r="J166" s="8">
        <v>1.15</v>
      </c>
      <c r="K166" s="8">
        <v>1.11</v>
      </c>
      <c r="L166" s="8">
        <f t="shared" si="23"/>
        <v>2.856666666666667</v>
      </c>
    </row>
    <row r="167" spans="1:12" ht="12.75">
      <c r="A167" t="s">
        <v>51</v>
      </c>
      <c r="B167" t="s">
        <v>12</v>
      </c>
      <c r="C167" s="8">
        <v>2.79</v>
      </c>
      <c r="D167" s="8">
        <v>2.93</v>
      </c>
      <c r="E167" s="8">
        <v>3.33</v>
      </c>
      <c r="F167" s="8">
        <v>3.05</v>
      </c>
      <c r="G167" s="8">
        <v>2.32</v>
      </c>
      <c r="H167" s="8">
        <v>1.15</v>
      </c>
      <c r="I167" s="8">
        <v>0.58</v>
      </c>
      <c r="J167" s="8">
        <v>1.47</v>
      </c>
      <c r="K167" s="8">
        <v>1.37</v>
      </c>
      <c r="L167" s="8">
        <f t="shared" si="23"/>
        <v>2.9</v>
      </c>
    </row>
    <row r="168" spans="1:12" ht="12.75">
      <c r="A168" t="s">
        <v>52</v>
      </c>
      <c r="B168" t="s">
        <v>12</v>
      </c>
      <c r="C168" s="8">
        <v>2.66</v>
      </c>
      <c r="D168" s="8">
        <v>3.07</v>
      </c>
      <c r="E168" s="8">
        <v>3.46</v>
      </c>
      <c r="F168" s="8">
        <v>3.06</v>
      </c>
      <c r="G168" s="8">
        <v>2.25</v>
      </c>
      <c r="H168" s="8">
        <v>1.29</v>
      </c>
      <c r="I168" s="8">
        <v>0.56</v>
      </c>
      <c r="J168" s="8">
        <v>1.55</v>
      </c>
      <c r="K168" s="8">
        <v>1.55</v>
      </c>
      <c r="L168" s="8">
        <f t="shared" si="23"/>
        <v>2.9233333333333333</v>
      </c>
    </row>
    <row r="169" spans="1:12" ht="12.75">
      <c r="A169" t="s">
        <v>53</v>
      </c>
      <c r="B169" t="s">
        <v>12</v>
      </c>
      <c r="C169" s="8">
        <v>2.78</v>
      </c>
      <c r="D169" s="8">
        <v>3.12</v>
      </c>
      <c r="E169" s="8">
        <v>3.12</v>
      </c>
      <c r="F169" s="8">
        <v>2.89</v>
      </c>
      <c r="G169" s="8">
        <v>2.11</v>
      </c>
      <c r="H169" s="8">
        <v>1.2</v>
      </c>
      <c r="I169" s="8">
        <v>0.54</v>
      </c>
      <c r="J169" s="8">
        <v>1.46</v>
      </c>
      <c r="K169" s="8">
        <v>1.52</v>
      </c>
      <c r="L169" s="8">
        <f t="shared" si="23"/>
        <v>2.7066666666666666</v>
      </c>
    </row>
    <row r="170" spans="1:12" ht="12.75">
      <c r="A170" t="s">
        <v>66</v>
      </c>
      <c r="B170" t="s">
        <v>12</v>
      </c>
      <c r="C170" s="8">
        <v>2.6</v>
      </c>
      <c r="D170" s="8">
        <v>3.54</v>
      </c>
      <c r="E170" s="8">
        <v>3.14</v>
      </c>
      <c r="F170" s="8">
        <v>2.81</v>
      </c>
      <c r="G170" s="8">
        <v>2.28</v>
      </c>
      <c r="H170" s="8">
        <v>1.22</v>
      </c>
      <c r="I170" s="8">
        <v>0.57</v>
      </c>
      <c r="J170" s="8">
        <v>1.56</v>
      </c>
      <c r="K170" s="8">
        <v>1.64</v>
      </c>
      <c r="L170" s="8">
        <f t="shared" si="23"/>
        <v>2.7433333333333336</v>
      </c>
    </row>
    <row r="171" spans="1:12" ht="12.75">
      <c r="A171" t="s">
        <v>54</v>
      </c>
      <c r="B171" t="s">
        <v>12</v>
      </c>
      <c r="C171" s="8">
        <v>2.62</v>
      </c>
      <c r="D171" s="8">
        <v>3.66</v>
      </c>
      <c r="E171" s="8">
        <v>3.27</v>
      </c>
      <c r="F171" s="8">
        <v>3.19</v>
      </c>
      <c r="G171" s="8">
        <v>2.03</v>
      </c>
      <c r="H171" s="8">
        <v>1.12</v>
      </c>
      <c r="I171" s="8">
        <v>0.53</v>
      </c>
      <c r="J171" s="8">
        <v>1.54</v>
      </c>
      <c r="K171" s="8">
        <v>1.65</v>
      </c>
      <c r="L171" s="8">
        <f t="shared" si="23"/>
        <v>2.83</v>
      </c>
    </row>
    <row r="172" spans="1:12" ht="12.75">
      <c r="A172" t="s">
        <v>60</v>
      </c>
      <c r="B172" t="s">
        <v>12</v>
      </c>
      <c r="C172" s="8">
        <v>2.87</v>
      </c>
      <c r="D172" s="8">
        <v>3.33</v>
      </c>
      <c r="E172" s="8">
        <v>3.59</v>
      </c>
      <c r="F172" s="8">
        <v>3</v>
      </c>
      <c r="G172" s="8">
        <v>2.24</v>
      </c>
      <c r="H172" s="8">
        <v>1.1</v>
      </c>
      <c r="I172" s="8">
        <v>0.39</v>
      </c>
      <c r="J172" s="8">
        <v>0.97</v>
      </c>
      <c r="K172" s="8">
        <v>0.57</v>
      </c>
      <c r="L172" s="8">
        <f>AVERAGE(E172:G172)</f>
        <v>2.9433333333333334</v>
      </c>
    </row>
    <row r="173" spans="2:12" s="2" customFormat="1" ht="12.75">
      <c r="B173" s="2" t="s">
        <v>40</v>
      </c>
      <c r="C173" s="14">
        <f>AVERAGE(C160:C172)</f>
        <v>2.4066666666666667</v>
      </c>
      <c r="D173" s="14">
        <f aca="true" t="shared" si="24" ref="D173:L173">AVERAGE(D160:D172)</f>
        <v>3.1950000000000003</v>
      </c>
      <c r="E173" s="14">
        <f t="shared" si="24"/>
        <v>3.286923076923077</v>
      </c>
      <c r="F173" s="14">
        <f t="shared" si="24"/>
        <v>2.959230769230769</v>
      </c>
      <c r="G173" s="14">
        <f t="shared" si="24"/>
        <v>2.0869230769230773</v>
      </c>
      <c r="H173" s="14">
        <f t="shared" si="24"/>
        <v>1.0933333333333333</v>
      </c>
      <c r="I173" s="14">
        <f t="shared" si="24"/>
        <v>0.5154545454545455</v>
      </c>
      <c r="J173" s="14">
        <f t="shared" si="24"/>
        <v>1.2381818181818185</v>
      </c>
      <c r="K173" s="14">
        <f t="shared" si="24"/>
        <v>1.1860000000000002</v>
      </c>
      <c r="L173" s="14">
        <f t="shared" si="24"/>
        <v>2.7776923076923077</v>
      </c>
    </row>
    <row r="174" spans="2:12" s="2" customFormat="1" ht="12.75">
      <c r="B174" s="2" t="s">
        <v>69</v>
      </c>
      <c r="C174" s="14">
        <f>STDEV(C160:C172)</f>
        <v>0.4450195773698322</v>
      </c>
      <c r="D174" s="14">
        <f aca="true" t="shared" si="25" ref="D174:L174">STDEV(D160:D172)</f>
        <v>0.2932110626711134</v>
      </c>
      <c r="E174" s="14">
        <f t="shared" si="25"/>
        <v>0.19593300791276066</v>
      </c>
      <c r="F174" s="14">
        <f t="shared" si="25"/>
        <v>0.14608567910999917</v>
      </c>
      <c r="G174" s="14">
        <f t="shared" si="25"/>
        <v>0.19859441983535803</v>
      </c>
      <c r="H174" s="14">
        <f t="shared" si="25"/>
        <v>0.11396437508221266</v>
      </c>
      <c r="I174" s="14">
        <f t="shared" si="25"/>
        <v>0.0656298158406127</v>
      </c>
      <c r="J174" s="14">
        <f t="shared" si="25"/>
        <v>0.28294233270467384</v>
      </c>
      <c r="K174" s="14">
        <f t="shared" si="25"/>
        <v>0.42135232024729274</v>
      </c>
      <c r="L174" s="14">
        <f t="shared" si="25"/>
        <v>0.14782612794281005</v>
      </c>
    </row>
    <row r="175" spans="3:12" ht="12.75"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2" t="s">
        <v>99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t="s">
        <v>67</v>
      </c>
      <c r="B177" t="s">
        <v>12</v>
      </c>
      <c r="C177" s="8">
        <v>2.23</v>
      </c>
      <c r="D177" s="8">
        <v>2.74</v>
      </c>
      <c r="E177" s="8">
        <v>3.75</v>
      </c>
      <c r="F177" s="8">
        <v>2.99</v>
      </c>
      <c r="G177" s="8">
        <v>2.27</v>
      </c>
      <c r="H177" s="8">
        <v>1.13</v>
      </c>
      <c r="I177" s="8">
        <v>0.49</v>
      </c>
      <c r="J177" s="8">
        <v>1.18</v>
      </c>
      <c r="K177" s="8">
        <v>1.1</v>
      </c>
      <c r="L177" s="8">
        <f t="shared" si="23"/>
        <v>3.0033333333333334</v>
      </c>
    </row>
    <row r="178" spans="1:12" ht="12.75">
      <c r="A178" t="s">
        <v>56</v>
      </c>
      <c r="B178" t="s">
        <v>12</v>
      </c>
      <c r="C178" s="8">
        <v>3.29</v>
      </c>
      <c r="D178" s="8">
        <v>3.34</v>
      </c>
      <c r="E178" s="8">
        <v>3.5</v>
      </c>
      <c r="F178" s="8">
        <v>3.25</v>
      </c>
      <c r="G178" s="8">
        <v>2.29</v>
      </c>
      <c r="H178" s="8">
        <v>1.35</v>
      </c>
      <c r="I178" s="8">
        <v>0.6</v>
      </c>
      <c r="J178" s="8">
        <v>1.59</v>
      </c>
      <c r="K178" s="8">
        <v>1.6</v>
      </c>
      <c r="L178" s="8">
        <f t="shared" si="23"/>
        <v>3.013333333333333</v>
      </c>
    </row>
    <row r="179" spans="1:12" ht="12.75">
      <c r="A179" t="s">
        <v>57</v>
      </c>
      <c r="B179" t="s">
        <v>12</v>
      </c>
      <c r="C179" s="8">
        <v>2.9</v>
      </c>
      <c r="D179" s="8">
        <v>3.53</v>
      </c>
      <c r="E179" s="8">
        <v>3.51</v>
      </c>
      <c r="F179" s="8">
        <v>3.09</v>
      </c>
      <c r="G179" s="8">
        <v>2.35</v>
      </c>
      <c r="H179" s="8">
        <v>1.25</v>
      </c>
      <c r="I179" s="8">
        <v>0.55</v>
      </c>
      <c r="J179" s="8">
        <v>1.74</v>
      </c>
      <c r="K179" s="8">
        <v>1.82</v>
      </c>
      <c r="L179" s="8">
        <f t="shared" si="23"/>
        <v>2.983333333333333</v>
      </c>
    </row>
    <row r="180" spans="2:12" s="2" customFormat="1" ht="12.75">
      <c r="B180" s="2" t="s">
        <v>40</v>
      </c>
      <c r="C180" s="14">
        <f>AVERAGE(C177:C179)</f>
        <v>2.8066666666666666</v>
      </c>
      <c r="D180" s="14">
        <f aca="true" t="shared" si="26" ref="D180:L180">AVERAGE(D177:D179)</f>
        <v>3.203333333333333</v>
      </c>
      <c r="E180" s="14">
        <f t="shared" si="26"/>
        <v>3.5866666666666664</v>
      </c>
      <c r="F180" s="14">
        <f t="shared" si="26"/>
        <v>3.11</v>
      </c>
      <c r="G180" s="14">
        <f t="shared" si="26"/>
        <v>2.3033333333333332</v>
      </c>
      <c r="H180" s="14">
        <f t="shared" si="26"/>
        <v>1.2433333333333334</v>
      </c>
      <c r="I180" s="14">
        <f t="shared" si="26"/>
        <v>0.5466666666666666</v>
      </c>
      <c r="J180" s="14">
        <f t="shared" si="26"/>
        <v>1.5033333333333332</v>
      </c>
      <c r="K180" s="14">
        <f t="shared" si="26"/>
        <v>1.5066666666666668</v>
      </c>
      <c r="L180" s="14">
        <f t="shared" si="26"/>
        <v>3</v>
      </c>
    </row>
    <row r="181" spans="2:12" s="2" customFormat="1" ht="12.75">
      <c r="B181" s="2" t="s">
        <v>69</v>
      </c>
      <c r="C181" s="14">
        <f>STDEV(C177:C179)</f>
        <v>0.5361280941466641</v>
      </c>
      <c r="D181" s="14">
        <f aca="true" t="shared" si="27" ref="D181:L181">STDEV(D177:D179)</f>
        <v>0.4123509831846341</v>
      </c>
      <c r="E181" s="14">
        <f t="shared" si="27"/>
        <v>0.14153915830375005</v>
      </c>
      <c r="F181" s="14">
        <f t="shared" si="27"/>
        <v>0.13114877048603618</v>
      </c>
      <c r="G181" s="14">
        <f t="shared" si="27"/>
        <v>0.04163331998932269</v>
      </c>
      <c r="H181" s="14">
        <f t="shared" si="27"/>
        <v>0.11015141094572202</v>
      </c>
      <c r="I181" s="14">
        <f t="shared" si="27"/>
        <v>0.055075705472862016</v>
      </c>
      <c r="J181" s="14">
        <f t="shared" si="27"/>
        <v>0.28988503468329235</v>
      </c>
      <c r="K181" s="14">
        <f t="shared" si="27"/>
        <v>0.36896250938724456</v>
      </c>
      <c r="L181" s="14">
        <f t="shared" si="27"/>
        <v>0.015275252316519626</v>
      </c>
    </row>
    <row r="182" spans="3:12" ht="12.75"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t="s">
        <v>60</v>
      </c>
      <c r="B183" t="s">
        <v>12</v>
      </c>
      <c r="C183" s="8">
        <v>2.87</v>
      </c>
      <c r="D183" s="8">
        <v>3.33</v>
      </c>
      <c r="E183" s="8">
        <v>3.59</v>
      </c>
      <c r="F183" s="8">
        <v>3</v>
      </c>
      <c r="G183" s="8">
        <v>2.24</v>
      </c>
      <c r="H183" s="8">
        <v>1.1</v>
      </c>
      <c r="I183" s="8">
        <v>0.39</v>
      </c>
      <c r="J183" s="8">
        <v>0.97</v>
      </c>
      <c r="K183" s="8">
        <v>0.57</v>
      </c>
      <c r="L183" s="8">
        <f t="shared" si="23"/>
        <v>2.9433333333333334</v>
      </c>
    </row>
    <row r="184" spans="1:12" ht="12.75">
      <c r="A184" t="s">
        <v>61</v>
      </c>
      <c r="B184" t="s">
        <v>12</v>
      </c>
      <c r="C184" s="8">
        <v>2.27</v>
      </c>
      <c r="D184" s="8">
        <v>3.34</v>
      </c>
      <c r="E184" s="8">
        <v>3.43</v>
      </c>
      <c r="F184" s="8">
        <v>2.95</v>
      </c>
      <c r="G184" s="8">
        <v>2.18</v>
      </c>
      <c r="H184" s="8">
        <v>1.08</v>
      </c>
      <c r="I184" s="8">
        <v>0.58</v>
      </c>
      <c r="J184" s="8">
        <v>1.16</v>
      </c>
      <c r="K184" s="8">
        <v>0.97</v>
      </c>
      <c r="L184" s="8">
        <f t="shared" si="23"/>
        <v>2.8533333333333335</v>
      </c>
    </row>
    <row r="185" spans="1:12" ht="12.75">
      <c r="A185" t="s">
        <v>62</v>
      </c>
      <c r="B185" t="s">
        <v>12</v>
      </c>
      <c r="C185" s="8">
        <v>1.54</v>
      </c>
      <c r="D185" s="8">
        <v>3.26</v>
      </c>
      <c r="E185" s="8">
        <v>3.61</v>
      </c>
      <c r="F185" s="8">
        <v>3.01</v>
      </c>
      <c r="G185" s="8">
        <v>2.19</v>
      </c>
      <c r="H185" s="8">
        <v>1.15</v>
      </c>
      <c r="I185" s="8">
        <v>0.55</v>
      </c>
      <c r="J185" s="8">
        <v>1.22</v>
      </c>
      <c r="K185" s="8">
        <v>1.06</v>
      </c>
      <c r="L185" s="8">
        <f t="shared" si="23"/>
        <v>2.936666666666666</v>
      </c>
    </row>
    <row r="187" spans="3:12" s="2" customFormat="1" ht="12.75">
      <c r="C187" s="2">
        <v>125</v>
      </c>
      <c r="D187" s="2">
        <v>250</v>
      </c>
      <c r="E187" s="2">
        <v>500</v>
      </c>
      <c r="F187" s="2">
        <v>1000</v>
      </c>
      <c r="G187" s="2">
        <v>2000</v>
      </c>
      <c r="H187" s="2">
        <v>4000</v>
      </c>
      <c r="I187" s="2">
        <v>8000</v>
      </c>
      <c r="J187" s="2" t="s">
        <v>3</v>
      </c>
      <c r="K187" s="2" t="s">
        <v>4</v>
      </c>
      <c r="L187" s="2" t="s">
        <v>73</v>
      </c>
    </row>
    <row r="188" spans="1:12" ht="12.75">
      <c r="A188" t="s">
        <v>42</v>
      </c>
      <c r="B188" t="s">
        <v>13</v>
      </c>
      <c r="C188" s="8">
        <v>3.13</v>
      </c>
      <c r="D188" s="8">
        <v>3.16</v>
      </c>
      <c r="E188" s="8">
        <v>3.26</v>
      </c>
      <c r="F188" s="8">
        <v>2.8</v>
      </c>
      <c r="G188" s="8">
        <v>1.82</v>
      </c>
      <c r="H188" s="8">
        <v>0.97</v>
      </c>
      <c r="I188" s="8">
        <v>0.28</v>
      </c>
      <c r="J188" s="8" t="s">
        <v>16</v>
      </c>
      <c r="K188" s="8" t="s">
        <v>16</v>
      </c>
      <c r="L188" s="8">
        <f>AVERAGE(E188:G188)</f>
        <v>2.6266666666666665</v>
      </c>
    </row>
    <row r="189" spans="1:12" ht="12.75">
      <c r="A189" t="s">
        <v>43</v>
      </c>
      <c r="B189" t="s">
        <v>13</v>
      </c>
      <c r="C189" s="8">
        <v>2.88</v>
      </c>
      <c r="D189" s="8">
        <v>3.1</v>
      </c>
      <c r="E189" s="8">
        <v>3.3</v>
      </c>
      <c r="F189" s="8">
        <v>3.03</v>
      </c>
      <c r="G189" s="8">
        <v>2.17</v>
      </c>
      <c r="H189" s="8">
        <v>1.12</v>
      </c>
      <c r="I189" s="8">
        <v>0.47</v>
      </c>
      <c r="J189" s="8">
        <v>1.23</v>
      </c>
      <c r="K189" s="8">
        <v>1.01</v>
      </c>
      <c r="L189" s="8">
        <f aca="true" t="shared" si="28" ref="L189:L217">AVERAGE(E189:G189)</f>
        <v>2.8333333333333335</v>
      </c>
    </row>
    <row r="190" spans="3:12" ht="12.75"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2" t="s">
        <v>114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t="s">
        <v>44</v>
      </c>
      <c r="B192" t="s">
        <v>13</v>
      </c>
      <c r="C192" s="8">
        <v>3.1</v>
      </c>
      <c r="D192" s="8">
        <v>3.57</v>
      </c>
      <c r="E192" s="8">
        <v>3.57</v>
      </c>
      <c r="F192" s="8">
        <v>3.1</v>
      </c>
      <c r="G192" s="8">
        <v>2.32</v>
      </c>
      <c r="H192" s="8">
        <v>1.33</v>
      </c>
      <c r="I192" s="8">
        <v>0.62</v>
      </c>
      <c r="J192" s="8">
        <v>1.68</v>
      </c>
      <c r="K192" s="8">
        <v>1.64</v>
      </c>
      <c r="L192" s="8">
        <f t="shared" si="28"/>
        <v>2.9966666666666666</v>
      </c>
    </row>
    <row r="193" spans="1:12" ht="12.75">
      <c r="A193" t="s">
        <v>45</v>
      </c>
      <c r="B193" t="s">
        <v>13</v>
      </c>
      <c r="C193" s="8">
        <v>2.86</v>
      </c>
      <c r="D193" s="8">
        <v>3.15</v>
      </c>
      <c r="E193" s="8">
        <v>3.34</v>
      </c>
      <c r="F193" s="8">
        <v>3.08</v>
      </c>
      <c r="G193" s="8">
        <v>2.28</v>
      </c>
      <c r="H193" s="8">
        <v>1.25</v>
      </c>
      <c r="I193" s="8">
        <v>0.6</v>
      </c>
      <c r="J193" s="8">
        <v>1.56</v>
      </c>
      <c r="K193" s="8">
        <v>1.46</v>
      </c>
      <c r="L193" s="8">
        <f t="shared" si="28"/>
        <v>2.9</v>
      </c>
    </row>
    <row r="194" spans="1:12" ht="12.75">
      <c r="A194" t="s">
        <v>46</v>
      </c>
      <c r="B194" t="s">
        <v>13</v>
      </c>
      <c r="C194" s="8">
        <v>3.1</v>
      </c>
      <c r="D194" s="8">
        <v>3.45</v>
      </c>
      <c r="E194" s="8">
        <v>3.42</v>
      </c>
      <c r="F194" s="8">
        <v>3.21</v>
      </c>
      <c r="G194" s="8">
        <v>2.31</v>
      </c>
      <c r="H194" s="8">
        <v>1.29</v>
      </c>
      <c r="I194" s="8">
        <v>0.62</v>
      </c>
      <c r="J194" s="8">
        <v>1.68</v>
      </c>
      <c r="K194" s="8">
        <v>1.68</v>
      </c>
      <c r="L194" s="8">
        <f t="shared" si="28"/>
        <v>2.98</v>
      </c>
    </row>
    <row r="195" spans="1:12" ht="12.75">
      <c r="A195" t="s">
        <v>47</v>
      </c>
      <c r="B195" t="s">
        <v>13</v>
      </c>
      <c r="C195" s="8">
        <v>3.1</v>
      </c>
      <c r="D195" s="8">
        <v>3.5</v>
      </c>
      <c r="E195" s="8">
        <v>3.41</v>
      </c>
      <c r="F195" s="8">
        <v>3</v>
      </c>
      <c r="G195" s="8">
        <v>2.33</v>
      </c>
      <c r="H195" s="8">
        <v>1.31</v>
      </c>
      <c r="I195" s="8">
        <v>0.67</v>
      </c>
      <c r="J195" s="8">
        <v>1.88</v>
      </c>
      <c r="K195" s="8">
        <v>1.93</v>
      </c>
      <c r="L195" s="8">
        <f t="shared" si="28"/>
        <v>2.9133333333333336</v>
      </c>
    </row>
    <row r="196" spans="1:12" ht="12.75">
      <c r="A196" t="s">
        <v>48</v>
      </c>
      <c r="B196" t="s">
        <v>13</v>
      </c>
      <c r="C196" s="8">
        <v>2.81</v>
      </c>
      <c r="D196" s="8">
        <v>3.24</v>
      </c>
      <c r="E196" s="8">
        <v>3.55</v>
      </c>
      <c r="F196" s="8">
        <v>3.17</v>
      </c>
      <c r="G196" s="8">
        <v>2.4</v>
      </c>
      <c r="H196" s="8">
        <v>1.34</v>
      </c>
      <c r="I196" s="8">
        <v>0.7</v>
      </c>
      <c r="J196" s="8">
        <v>1.93</v>
      </c>
      <c r="K196" s="8">
        <v>2.05</v>
      </c>
      <c r="L196" s="8">
        <f t="shared" si="28"/>
        <v>3.0399999999999996</v>
      </c>
    </row>
    <row r="197" spans="1:12" ht="12.75">
      <c r="A197" t="s">
        <v>49</v>
      </c>
      <c r="B197" t="s">
        <v>13</v>
      </c>
      <c r="C197" s="8">
        <v>2.72</v>
      </c>
      <c r="D197" s="8">
        <v>3.36</v>
      </c>
      <c r="E197" s="8">
        <v>3.37</v>
      </c>
      <c r="F197" s="8">
        <v>3.2</v>
      </c>
      <c r="G197" s="8">
        <v>2.37</v>
      </c>
      <c r="H197" s="8">
        <v>1.42</v>
      </c>
      <c r="I197" s="8">
        <v>0.68</v>
      </c>
      <c r="J197" s="8">
        <v>2.04</v>
      </c>
      <c r="K197" s="8">
        <v>2.19</v>
      </c>
      <c r="L197" s="8">
        <f t="shared" si="28"/>
        <v>2.9800000000000004</v>
      </c>
    </row>
    <row r="198" spans="1:12" ht="12.75">
      <c r="A198" t="s">
        <v>50</v>
      </c>
      <c r="B198" t="s">
        <v>13</v>
      </c>
      <c r="C198" s="8">
        <v>2.71</v>
      </c>
      <c r="D198" s="8">
        <v>3.27</v>
      </c>
      <c r="E198" s="8">
        <v>3.51</v>
      </c>
      <c r="F198" s="8">
        <v>3.18</v>
      </c>
      <c r="G198" s="8">
        <v>2.36</v>
      </c>
      <c r="H198" s="8">
        <v>1.36</v>
      </c>
      <c r="I198" s="8">
        <v>0.71</v>
      </c>
      <c r="J198" s="8">
        <v>2.13</v>
      </c>
      <c r="K198" s="8">
        <v>2.29</v>
      </c>
      <c r="L198" s="8">
        <f t="shared" si="28"/>
        <v>3.016666666666666</v>
      </c>
    </row>
    <row r="199" spans="1:12" ht="12.75">
      <c r="A199" t="s">
        <v>51</v>
      </c>
      <c r="B199" t="s">
        <v>13</v>
      </c>
      <c r="C199" s="8">
        <v>3.13</v>
      </c>
      <c r="D199" s="8">
        <v>3.22</v>
      </c>
      <c r="E199" s="8">
        <v>3.49</v>
      </c>
      <c r="F199" s="8">
        <v>3.18</v>
      </c>
      <c r="G199" s="8">
        <v>2.3</v>
      </c>
      <c r="H199" s="8">
        <v>1.44</v>
      </c>
      <c r="I199" s="8">
        <v>0.73</v>
      </c>
      <c r="J199" s="8">
        <v>2.18</v>
      </c>
      <c r="K199" s="8">
        <v>2.4</v>
      </c>
      <c r="L199" s="8">
        <f t="shared" si="28"/>
        <v>2.9899999999999998</v>
      </c>
    </row>
    <row r="200" spans="1:12" ht="12.75">
      <c r="A200" t="s">
        <v>52</v>
      </c>
      <c r="B200" t="s">
        <v>13</v>
      </c>
      <c r="C200" s="8">
        <v>3.22</v>
      </c>
      <c r="D200" s="8">
        <v>3.44</v>
      </c>
      <c r="E200" s="8">
        <v>3.45</v>
      </c>
      <c r="F200" s="8">
        <v>3.1</v>
      </c>
      <c r="G200" s="8">
        <v>2.42</v>
      </c>
      <c r="H200" s="8">
        <v>1.42</v>
      </c>
      <c r="I200" s="8">
        <v>0.74</v>
      </c>
      <c r="J200" s="8">
        <v>2.27</v>
      </c>
      <c r="K200" s="8">
        <v>2.49</v>
      </c>
      <c r="L200" s="8">
        <f t="shared" si="28"/>
        <v>2.99</v>
      </c>
    </row>
    <row r="201" spans="1:12" ht="12.75">
      <c r="A201" t="s">
        <v>53</v>
      </c>
      <c r="B201" t="s">
        <v>13</v>
      </c>
      <c r="C201" s="8">
        <v>2.72</v>
      </c>
      <c r="D201" s="8">
        <v>3.1</v>
      </c>
      <c r="E201" s="8">
        <v>3.42</v>
      </c>
      <c r="F201" s="8">
        <v>3.06</v>
      </c>
      <c r="G201" s="8">
        <v>2.32</v>
      </c>
      <c r="H201" s="8">
        <v>1.39</v>
      </c>
      <c r="I201" s="8">
        <v>0.75</v>
      </c>
      <c r="J201" s="8">
        <v>2.18</v>
      </c>
      <c r="K201" s="8">
        <v>2.37</v>
      </c>
      <c r="L201" s="8">
        <f t="shared" si="28"/>
        <v>2.9333333333333336</v>
      </c>
    </row>
    <row r="202" spans="1:12" ht="12.75">
      <c r="A202" t="s">
        <v>66</v>
      </c>
      <c r="B202" t="s">
        <v>13</v>
      </c>
      <c r="C202" s="8">
        <v>2.59</v>
      </c>
      <c r="D202" s="8">
        <v>3.18</v>
      </c>
      <c r="E202" s="8">
        <v>3.48</v>
      </c>
      <c r="F202" s="8">
        <v>3.24</v>
      </c>
      <c r="G202" s="8">
        <v>2.34</v>
      </c>
      <c r="H202" s="8">
        <v>1.44</v>
      </c>
      <c r="I202" s="8">
        <v>0.74</v>
      </c>
      <c r="J202" s="8">
        <v>2.26</v>
      </c>
      <c r="K202" s="8">
        <v>2.47</v>
      </c>
      <c r="L202" s="8">
        <f t="shared" si="28"/>
        <v>3.02</v>
      </c>
    </row>
    <row r="203" spans="1:12" ht="12.75">
      <c r="A203" t="s">
        <v>54</v>
      </c>
      <c r="B203" t="s">
        <v>13</v>
      </c>
      <c r="C203" s="8">
        <v>2.99</v>
      </c>
      <c r="D203" s="8">
        <v>3.34</v>
      </c>
      <c r="E203" s="8">
        <v>3.33</v>
      </c>
      <c r="F203" s="8">
        <v>3.01</v>
      </c>
      <c r="G203" s="8">
        <v>2.29</v>
      </c>
      <c r="H203" s="8">
        <v>1.36</v>
      </c>
      <c r="I203" s="8">
        <v>0.73</v>
      </c>
      <c r="J203" s="8">
        <v>2.26</v>
      </c>
      <c r="K203" s="8">
        <v>2.53</v>
      </c>
      <c r="L203" s="8">
        <f t="shared" si="28"/>
        <v>2.8766666666666665</v>
      </c>
    </row>
    <row r="204" spans="1:12" ht="12.75">
      <c r="A204" t="s">
        <v>60</v>
      </c>
      <c r="B204" t="s">
        <v>13</v>
      </c>
      <c r="C204" s="8">
        <v>2.9</v>
      </c>
      <c r="D204" s="8">
        <v>3.39</v>
      </c>
      <c r="E204" s="8">
        <v>3.27</v>
      </c>
      <c r="F204" s="8">
        <v>3.13</v>
      </c>
      <c r="G204" s="8">
        <v>2.29</v>
      </c>
      <c r="H204" s="8">
        <v>1.35</v>
      </c>
      <c r="I204" s="8">
        <v>0.66</v>
      </c>
      <c r="J204" s="8">
        <v>1.92</v>
      </c>
      <c r="K204" s="8">
        <v>2.02</v>
      </c>
      <c r="L204" s="8">
        <f>AVERAGE(E204:G204)</f>
        <v>2.896666666666667</v>
      </c>
    </row>
    <row r="205" spans="2:12" s="2" customFormat="1" ht="12.75">
      <c r="B205" s="2" t="s">
        <v>40</v>
      </c>
      <c r="C205" s="14">
        <f>AVERAGE(C192:C204)</f>
        <v>2.9192307692307695</v>
      </c>
      <c r="D205" s="14">
        <f aca="true" t="shared" si="29" ref="D205:L205">AVERAGE(D192:D204)</f>
        <v>3.3238461538461532</v>
      </c>
      <c r="E205" s="14">
        <f t="shared" si="29"/>
        <v>3.4315384615384614</v>
      </c>
      <c r="F205" s="14">
        <f t="shared" si="29"/>
        <v>3.1276923076923078</v>
      </c>
      <c r="G205" s="14">
        <f t="shared" si="29"/>
        <v>2.333076923076923</v>
      </c>
      <c r="H205" s="14">
        <f t="shared" si="29"/>
        <v>1.3615384615384616</v>
      </c>
      <c r="I205" s="14">
        <f t="shared" si="29"/>
        <v>0.6884615384615386</v>
      </c>
      <c r="J205" s="14">
        <f t="shared" si="29"/>
        <v>1.9976923076923077</v>
      </c>
      <c r="K205" s="14">
        <f t="shared" si="29"/>
        <v>2.1169230769230767</v>
      </c>
      <c r="L205" s="14">
        <f t="shared" si="29"/>
        <v>2.964102564102564</v>
      </c>
    </row>
    <row r="206" spans="2:12" s="2" customFormat="1" ht="12.75">
      <c r="B206" s="2" t="s">
        <v>69</v>
      </c>
      <c r="C206" s="14">
        <f>STDEV(C192:C204)</f>
        <v>0.20109954162310523</v>
      </c>
      <c r="D206" s="14">
        <f aca="true" t="shared" si="30" ref="D206:L206">STDEV(D192:D204)</f>
        <v>0.14396402684574366</v>
      </c>
      <c r="E206" s="14">
        <f t="shared" si="30"/>
        <v>0.08886751879870543</v>
      </c>
      <c r="F206" s="14">
        <f t="shared" si="30"/>
        <v>0.07661090502813211</v>
      </c>
      <c r="G206" s="14">
        <f t="shared" si="30"/>
        <v>0.043471181140424406</v>
      </c>
      <c r="H206" s="14">
        <f t="shared" si="30"/>
        <v>0.05899804429614383</v>
      </c>
      <c r="I206" s="14">
        <f t="shared" si="30"/>
        <v>0.05129102485590502</v>
      </c>
      <c r="J206" s="14">
        <f t="shared" si="30"/>
        <v>0.24417049528808948</v>
      </c>
      <c r="K206" s="14">
        <f t="shared" si="30"/>
        <v>0.35504423704154153</v>
      </c>
      <c r="L206" s="14">
        <f t="shared" si="30"/>
        <v>0.0535266262256431</v>
      </c>
    </row>
    <row r="207" spans="3:12" ht="12.75"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2" t="s">
        <v>99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t="s">
        <v>67</v>
      </c>
      <c r="B209" t="s">
        <v>13</v>
      </c>
      <c r="C209" s="8">
        <v>3.08</v>
      </c>
      <c r="D209" s="8">
        <v>3.25</v>
      </c>
      <c r="E209" s="8">
        <v>3.37</v>
      </c>
      <c r="F209" s="8">
        <v>3.22</v>
      </c>
      <c r="G209" s="8">
        <v>2.42</v>
      </c>
      <c r="H209" s="8">
        <v>1.41</v>
      </c>
      <c r="I209" s="8">
        <v>0.68</v>
      </c>
      <c r="J209" s="8">
        <v>2.14</v>
      </c>
      <c r="K209" s="8">
        <v>2.28</v>
      </c>
      <c r="L209" s="8">
        <f t="shared" si="28"/>
        <v>3.0033333333333334</v>
      </c>
    </row>
    <row r="210" spans="1:12" ht="12.75">
      <c r="A210" t="s">
        <v>56</v>
      </c>
      <c r="B210" t="s">
        <v>13</v>
      </c>
      <c r="C210" s="8">
        <v>2.86</v>
      </c>
      <c r="D210" s="8">
        <v>3.36</v>
      </c>
      <c r="E210" s="8">
        <v>3.51</v>
      </c>
      <c r="F210" s="8">
        <v>3.1</v>
      </c>
      <c r="G210" s="8">
        <v>2.37</v>
      </c>
      <c r="H210" s="8">
        <v>1.41</v>
      </c>
      <c r="I210" s="8">
        <v>0.75</v>
      </c>
      <c r="J210" s="8">
        <v>2.31</v>
      </c>
      <c r="K210" s="8">
        <v>2.57</v>
      </c>
      <c r="L210" s="8">
        <f t="shared" si="28"/>
        <v>2.9933333333333336</v>
      </c>
    </row>
    <row r="211" spans="1:12" ht="12.75">
      <c r="A211" t="s">
        <v>57</v>
      </c>
      <c r="B211" t="s">
        <v>13</v>
      </c>
      <c r="C211" s="8">
        <v>2.72</v>
      </c>
      <c r="D211" s="8">
        <v>3.38</v>
      </c>
      <c r="E211" s="8">
        <v>3.41</v>
      </c>
      <c r="F211" s="8">
        <v>3.19</v>
      </c>
      <c r="G211" s="8">
        <v>2.37</v>
      </c>
      <c r="H211" s="8">
        <v>1.47</v>
      </c>
      <c r="I211" s="8">
        <v>0.78</v>
      </c>
      <c r="J211" s="8">
        <v>2.4</v>
      </c>
      <c r="K211" s="8">
        <v>2.6</v>
      </c>
      <c r="L211" s="8">
        <f t="shared" si="28"/>
        <v>2.9899999999999998</v>
      </c>
    </row>
    <row r="212" spans="2:12" s="2" customFormat="1" ht="12.75">
      <c r="B212" s="2" t="s">
        <v>40</v>
      </c>
      <c r="C212" s="14">
        <f>AVERAGE(C209:C211)</f>
        <v>2.8866666666666667</v>
      </c>
      <c r="D212" s="14">
        <f aca="true" t="shared" si="31" ref="D212:L212">AVERAGE(D209:D211)</f>
        <v>3.3299999999999996</v>
      </c>
      <c r="E212" s="14">
        <f t="shared" si="31"/>
        <v>3.4299999999999997</v>
      </c>
      <c r="F212" s="14">
        <f t="shared" si="31"/>
        <v>3.17</v>
      </c>
      <c r="G212" s="14">
        <f t="shared" si="31"/>
        <v>2.3866666666666667</v>
      </c>
      <c r="H212" s="14">
        <f t="shared" si="31"/>
        <v>1.43</v>
      </c>
      <c r="I212" s="14">
        <f t="shared" si="31"/>
        <v>0.7366666666666667</v>
      </c>
      <c r="J212" s="14">
        <f t="shared" si="31"/>
        <v>2.283333333333333</v>
      </c>
      <c r="K212" s="14">
        <f t="shared" si="31"/>
        <v>2.483333333333333</v>
      </c>
      <c r="L212" s="14">
        <f t="shared" si="31"/>
        <v>2.9955555555555553</v>
      </c>
    </row>
    <row r="213" spans="2:12" s="2" customFormat="1" ht="12.75">
      <c r="B213" s="2" t="s">
        <v>69</v>
      </c>
      <c r="C213" s="14">
        <f>STDEV(C209:C211)</f>
        <v>0.18147543451755158</v>
      </c>
      <c r="D213" s="14">
        <f aca="true" t="shared" si="32" ref="D213:L213">STDEV(D209:D211)</f>
        <v>0.07000000000001994</v>
      </c>
      <c r="E213" s="14">
        <f t="shared" si="32"/>
        <v>0.0721110255092943</v>
      </c>
      <c r="F213" s="14">
        <f t="shared" si="32"/>
        <v>0.06244997998398232</v>
      </c>
      <c r="G213" s="14">
        <f t="shared" si="32"/>
        <v>0.028867513459481187</v>
      </c>
      <c r="H213" s="14">
        <f t="shared" si="32"/>
        <v>0.03464101615137758</v>
      </c>
      <c r="I213" s="14">
        <f t="shared" si="32"/>
        <v>0.05131601439446926</v>
      </c>
      <c r="J213" s="14">
        <f t="shared" si="32"/>
        <v>0.13203534880226106</v>
      </c>
      <c r="K213" s="14">
        <f t="shared" si="32"/>
        <v>0.17672954855749096</v>
      </c>
      <c r="L213" s="14">
        <f t="shared" si="32"/>
        <v>0.006938886664887198</v>
      </c>
    </row>
    <row r="214" spans="3:12" ht="12.75"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t="s">
        <v>60</v>
      </c>
      <c r="B215" t="s">
        <v>13</v>
      </c>
      <c r="C215" s="8">
        <v>2.9</v>
      </c>
      <c r="D215" s="8">
        <v>3.39</v>
      </c>
      <c r="E215" s="8">
        <v>3.27</v>
      </c>
      <c r="F215" s="8">
        <v>3.13</v>
      </c>
      <c r="G215" s="8">
        <v>2.29</v>
      </c>
      <c r="H215" s="8">
        <v>1.35</v>
      </c>
      <c r="I215" s="8">
        <v>0.66</v>
      </c>
      <c r="J215" s="8">
        <v>1.92</v>
      </c>
      <c r="K215" s="8">
        <v>2.02</v>
      </c>
      <c r="L215" s="8">
        <f t="shared" si="28"/>
        <v>2.896666666666667</v>
      </c>
    </row>
    <row r="216" spans="1:12" ht="12.75">
      <c r="A216" t="s">
        <v>61</v>
      </c>
      <c r="B216" t="s">
        <v>13</v>
      </c>
      <c r="C216" s="8">
        <v>2.65</v>
      </c>
      <c r="D216" s="8">
        <v>3.31</v>
      </c>
      <c r="E216" s="8">
        <v>3.41</v>
      </c>
      <c r="F216" s="8">
        <v>3.26</v>
      </c>
      <c r="G216" s="8">
        <v>2.3</v>
      </c>
      <c r="H216" s="8">
        <v>1.38</v>
      </c>
      <c r="I216" s="8">
        <v>0.67</v>
      </c>
      <c r="J216" s="8">
        <v>1.96</v>
      </c>
      <c r="K216" s="8">
        <v>2.08</v>
      </c>
      <c r="L216" s="8">
        <f t="shared" si="28"/>
        <v>2.9899999999999998</v>
      </c>
    </row>
    <row r="217" spans="1:12" ht="12.75">
      <c r="A217" t="s">
        <v>62</v>
      </c>
      <c r="B217" t="s">
        <v>13</v>
      </c>
      <c r="C217" s="8">
        <v>3.04</v>
      </c>
      <c r="D217" s="8">
        <v>3.24</v>
      </c>
      <c r="E217" s="8">
        <v>3.41</v>
      </c>
      <c r="F217" s="8">
        <v>3.15</v>
      </c>
      <c r="G217" s="8">
        <v>2.41</v>
      </c>
      <c r="H217" s="8">
        <v>1.4</v>
      </c>
      <c r="I217" s="8">
        <v>0.7</v>
      </c>
      <c r="J217" s="8">
        <v>2.1</v>
      </c>
      <c r="K217" s="8">
        <v>2.21</v>
      </c>
      <c r="L217" s="8">
        <f t="shared" si="28"/>
        <v>2.99</v>
      </c>
    </row>
    <row r="219" spans="3:12" s="2" customFormat="1" ht="12.75">
      <c r="C219" s="2">
        <v>125</v>
      </c>
      <c r="D219" s="2">
        <v>250</v>
      </c>
      <c r="E219" s="2">
        <v>500</v>
      </c>
      <c r="F219" s="2">
        <v>1000</v>
      </c>
      <c r="G219" s="2">
        <v>2000</v>
      </c>
      <c r="H219" s="2">
        <v>4000</v>
      </c>
      <c r="I219" s="2">
        <v>8000</v>
      </c>
      <c r="J219" s="2" t="s">
        <v>3</v>
      </c>
      <c r="K219" s="2" t="s">
        <v>4</v>
      </c>
      <c r="L219" s="2" t="s">
        <v>73</v>
      </c>
    </row>
    <row r="220" spans="1:12" ht="12.75">
      <c r="A220" t="s">
        <v>42</v>
      </c>
      <c r="B220" t="s">
        <v>15</v>
      </c>
      <c r="C220" s="8">
        <v>2.85</v>
      </c>
      <c r="D220" s="8">
        <v>3.2</v>
      </c>
      <c r="E220" s="8">
        <v>3.27</v>
      </c>
      <c r="F220" s="8">
        <v>3.06</v>
      </c>
      <c r="G220" s="8">
        <v>2.17</v>
      </c>
      <c r="H220" s="8">
        <v>1.18</v>
      </c>
      <c r="I220" s="8">
        <v>0.5</v>
      </c>
      <c r="J220" s="8">
        <v>1.57</v>
      </c>
      <c r="K220" s="8">
        <v>1.6</v>
      </c>
      <c r="L220" s="8">
        <f>AVERAGE(E220:G220)</f>
        <v>2.8333333333333335</v>
      </c>
    </row>
    <row r="221" spans="1:12" ht="12.75">
      <c r="A221" t="s">
        <v>43</v>
      </c>
      <c r="B221" t="s">
        <v>15</v>
      </c>
      <c r="C221" s="8">
        <v>2.96</v>
      </c>
      <c r="D221" s="8">
        <v>3.47</v>
      </c>
      <c r="E221" s="8">
        <v>3.27</v>
      </c>
      <c r="F221" s="8">
        <v>3.14</v>
      </c>
      <c r="G221" s="8">
        <v>2.3</v>
      </c>
      <c r="H221" s="8">
        <v>1.28</v>
      </c>
      <c r="I221" s="8">
        <v>0.6</v>
      </c>
      <c r="J221" s="8">
        <v>1.84</v>
      </c>
      <c r="K221" s="8">
        <v>1.88</v>
      </c>
      <c r="L221" s="8">
        <f aca="true" t="shared" si="33" ref="L221:L249">AVERAGE(E221:G221)</f>
        <v>2.9033333333333338</v>
      </c>
    </row>
    <row r="222" spans="3:12" ht="12.75"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2" t="s">
        <v>114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t="s">
        <v>44</v>
      </c>
      <c r="B224" t="s">
        <v>15</v>
      </c>
      <c r="C224" s="8">
        <v>2.91</v>
      </c>
      <c r="D224" s="8">
        <v>3.37</v>
      </c>
      <c r="E224" s="8">
        <v>3.5</v>
      </c>
      <c r="F224" s="8">
        <v>3.23</v>
      </c>
      <c r="G224" s="8">
        <v>2.37</v>
      </c>
      <c r="H224" s="8">
        <v>1.39</v>
      </c>
      <c r="I224" s="8">
        <v>0.68</v>
      </c>
      <c r="J224" s="8">
        <v>2.09</v>
      </c>
      <c r="K224" s="8">
        <v>2.26</v>
      </c>
      <c r="L224" s="8">
        <f t="shared" si="33"/>
        <v>3.0333333333333337</v>
      </c>
    </row>
    <row r="225" spans="1:12" ht="12.75">
      <c r="A225" t="s">
        <v>45</v>
      </c>
      <c r="B225" t="s">
        <v>15</v>
      </c>
      <c r="C225" s="8">
        <v>2.8</v>
      </c>
      <c r="D225" s="8">
        <v>3.3</v>
      </c>
      <c r="E225" s="8">
        <v>3.45</v>
      </c>
      <c r="F225" s="8">
        <v>3.21</v>
      </c>
      <c r="G225" s="8">
        <v>2.36</v>
      </c>
      <c r="H225" s="8">
        <v>1.34</v>
      </c>
      <c r="I225" s="8">
        <v>0.67</v>
      </c>
      <c r="J225" s="8">
        <v>2</v>
      </c>
      <c r="K225" s="8">
        <v>2.11</v>
      </c>
      <c r="L225" s="8">
        <f t="shared" si="33"/>
        <v>3.0066666666666664</v>
      </c>
    </row>
    <row r="226" spans="1:12" ht="12.75">
      <c r="A226" t="s">
        <v>46</v>
      </c>
      <c r="B226" t="s">
        <v>15</v>
      </c>
      <c r="C226" s="8">
        <v>3.02</v>
      </c>
      <c r="D226" s="8">
        <v>3.41</v>
      </c>
      <c r="E226" s="8">
        <v>3.39</v>
      </c>
      <c r="F226" s="8">
        <v>3.21</v>
      </c>
      <c r="G226" s="8">
        <v>2.43</v>
      </c>
      <c r="H226" s="8">
        <v>1.38</v>
      </c>
      <c r="I226" s="8">
        <v>0.69</v>
      </c>
      <c r="J226" s="8">
        <v>2.14</v>
      </c>
      <c r="K226" s="8">
        <v>2.28</v>
      </c>
      <c r="L226" s="8">
        <f t="shared" si="33"/>
        <v>3.01</v>
      </c>
    </row>
    <row r="227" spans="1:12" ht="12.75">
      <c r="A227" t="s">
        <v>47</v>
      </c>
      <c r="B227" t="s">
        <v>15</v>
      </c>
      <c r="C227" s="8">
        <v>2.89</v>
      </c>
      <c r="D227" s="8">
        <v>3.31</v>
      </c>
      <c r="E227" s="8">
        <v>3.34</v>
      </c>
      <c r="F227" s="8">
        <v>3.11</v>
      </c>
      <c r="G227" s="8">
        <v>2.36</v>
      </c>
      <c r="H227" s="8">
        <v>1.41</v>
      </c>
      <c r="I227" s="8">
        <v>0.72</v>
      </c>
      <c r="J227" s="8">
        <v>2.21</v>
      </c>
      <c r="K227" s="8">
        <v>2.39</v>
      </c>
      <c r="L227" s="8">
        <f t="shared" si="33"/>
        <v>2.936666666666666</v>
      </c>
    </row>
    <row r="228" spans="1:12" ht="12.75">
      <c r="A228" t="s">
        <v>48</v>
      </c>
      <c r="B228" t="s">
        <v>15</v>
      </c>
      <c r="C228" s="8">
        <v>3.03</v>
      </c>
      <c r="D228" s="8">
        <v>3.21</v>
      </c>
      <c r="E228" s="8">
        <v>3.43</v>
      </c>
      <c r="F228" s="8">
        <v>3.19</v>
      </c>
      <c r="G228" s="8">
        <v>2.43</v>
      </c>
      <c r="H228" s="8">
        <v>1.4</v>
      </c>
      <c r="I228" s="8">
        <v>0.74</v>
      </c>
      <c r="J228" s="8">
        <v>2.29</v>
      </c>
      <c r="K228" s="8">
        <v>2.48</v>
      </c>
      <c r="L228" s="8">
        <f t="shared" si="33"/>
        <v>3.016666666666667</v>
      </c>
    </row>
    <row r="229" spans="1:12" ht="12.75">
      <c r="A229" t="s">
        <v>49</v>
      </c>
      <c r="B229" t="s">
        <v>15</v>
      </c>
      <c r="C229" s="8">
        <v>3.01</v>
      </c>
      <c r="D229" s="8">
        <v>3.36</v>
      </c>
      <c r="E229" s="8">
        <v>3.34</v>
      </c>
      <c r="F229" s="8">
        <v>3.27</v>
      </c>
      <c r="G229" s="8">
        <v>2.39</v>
      </c>
      <c r="H229" s="8">
        <v>1.45</v>
      </c>
      <c r="I229" s="8">
        <v>0.75</v>
      </c>
      <c r="J229" s="8">
        <v>2.32</v>
      </c>
      <c r="K229" s="8">
        <v>2.52</v>
      </c>
      <c r="L229" s="8">
        <f t="shared" si="33"/>
        <v>3</v>
      </c>
    </row>
    <row r="230" spans="1:12" ht="12.75">
      <c r="A230" t="s">
        <v>50</v>
      </c>
      <c r="B230" t="s">
        <v>15</v>
      </c>
      <c r="C230" s="8">
        <v>2.99</v>
      </c>
      <c r="D230" s="8">
        <v>3.31</v>
      </c>
      <c r="E230" s="8">
        <v>3.35</v>
      </c>
      <c r="F230" s="8">
        <v>3.14</v>
      </c>
      <c r="G230" s="8">
        <v>2.44</v>
      </c>
      <c r="H230" s="8">
        <v>1.43</v>
      </c>
      <c r="I230" s="8">
        <v>0.76</v>
      </c>
      <c r="J230" s="8">
        <v>2.41</v>
      </c>
      <c r="K230" s="8">
        <v>2.62</v>
      </c>
      <c r="L230" s="8">
        <f t="shared" si="33"/>
        <v>2.9766666666666666</v>
      </c>
    </row>
    <row r="231" spans="1:12" ht="12.75">
      <c r="A231" t="s">
        <v>51</v>
      </c>
      <c r="B231" t="s">
        <v>15</v>
      </c>
      <c r="C231" s="8">
        <v>3.08</v>
      </c>
      <c r="D231" s="8">
        <v>3.39</v>
      </c>
      <c r="E231" s="8">
        <v>3.44</v>
      </c>
      <c r="F231" s="8">
        <v>3.22</v>
      </c>
      <c r="G231" s="8">
        <v>2.36</v>
      </c>
      <c r="H231" s="8">
        <v>1.47</v>
      </c>
      <c r="I231" s="8">
        <v>0.76</v>
      </c>
      <c r="J231" s="8">
        <v>2.41</v>
      </c>
      <c r="K231" s="8">
        <v>2.63</v>
      </c>
      <c r="L231" s="8">
        <f t="shared" si="33"/>
        <v>3.0066666666666664</v>
      </c>
    </row>
    <row r="232" spans="1:12" ht="12.75">
      <c r="A232" t="s">
        <v>52</v>
      </c>
      <c r="B232" t="s">
        <v>15</v>
      </c>
      <c r="C232" s="8">
        <v>3.06</v>
      </c>
      <c r="D232" s="8">
        <v>3.37</v>
      </c>
      <c r="E232" s="8">
        <v>3.33</v>
      </c>
      <c r="F232" s="8">
        <v>3.12</v>
      </c>
      <c r="G232" s="8">
        <v>2.42</v>
      </c>
      <c r="H232" s="8">
        <v>1.47</v>
      </c>
      <c r="I232" s="8">
        <v>0.8</v>
      </c>
      <c r="J232" s="8">
        <v>2.49</v>
      </c>
      <c r="K232" s="8">
        <v>2.76</v>
      </c>
      <c r="L232" s="8">
        <f t="shared" si="33"/>
        <v>2.956666666666667</v>
      </c>
    </row>
    <row r="233" spans="1:12" ht="12.75">
      <c r="A233" t="s">
        <v>53</v>
      </c>
      <c r="B233" t="s">
        <v>15</v>
      </c>
      <c r="C233" s="8">
        <v>2.82</v>
      </c>
      <c r="D233" s="8">
        <v>3.3</v>
      </c>
      <c r="E233" s="8">
        <v>3.47</v>
      </c>
      <c r="F233" s="8">
        <v>3.04</v>
      </c>
      <c r="G233" s="8">
        <v>2.38</v>
      </c>
      <c r="H233" s="8">
        <v>1.44</v>
      </c>
      <c r="I233" s="8">
        <v>0.81</v>
      </c>
      <c r="J233" s="8">
        <v>2.43</v>
      </c>
      <c r="K233" s="8">
        <v>2.64</v>
      </c>
      <c r="L233" s="8">
        <f t="shared" si="33"/>
        <v>2.9633333333333334</v>
      </c>
    </row>
    <row r="234" spans="1:12" ht="12.75">
      <c r="A234" t="s">
        <v>66</v>
      </c>
      <c r="B234" t="s">
        <v>15</v>
      </c>
      <c r="C234" s="8">
        <v>2.77</v>
      </c>
      <c r="D234" s="8">
        <v>3.3</v>
      </c>
      <c r="E234" s="8">
        <v>3.51</v>
      </c>
      <c r="F234" s="8">
        <v>3.23</v>
      </c>
      <c r="G234" s="8">
        <v>2.38</v>
      </c>
      <c r="H234" s="8">
        <v>1.45</v>
      </c>
      <c r="I234" s="8">
        <v>0.81</v>
      </c>
      <c r="J234" s="8">
        <v>2.48</v>
      </c>
      <c r="K234" s="8">
        <v>2.7</v>
      </c>
      <c r="L234" s="8">
        <f t="shared" si="33"/>
        <v>3.0400000000000005</v>
      </c>
    </row>
    <row r="235" spans="1:12" ht="12.75">
      <c r="A235" t="s">
        <v>54</v>
      </c>
      <c r="B235" t="s">
        <v>15</v>
      </c>
      <c r="C235" s="8">
        <v>3.01</v>
      </c>
      <c r="D235" s="8">
        <v>3.35</v>
      </c>
      <c r="E235" s="8">
        <v>3.31</v>
      </c>
      <c r="F235" s="8">
        <v>3.1</v>
      </c>
      <c r="G235" s="8">
        <v>2.39</v>
      </c>
      <c r="H235" s="8">
        <v>1.44</v>
      </c>
      <c r="I235" s="8">
        <v>0.78</v>
      </c>
      <c r="J235" s="8">
        <v>2.5</v>
      </c>
      <c r="K235" s="8">
        <v>2.76</v>
      </c>
      <c r="L235" s="8">
        <f t="shared" si="33"/>
        <v>2.9333333333333336</v>
      </c>
    </row>
    <row r="236" spans="1:12" ht="12.75">
      <c r="A236" t="s">
        <v>60</v>
      </c>
      <c r="B236" t="s">
        <v>15</v>
      </c>
      <c r="C236" s="8">
        <v>2.97</v>
      </c>
      <c r="D236" s="8">
        <v>3.28</v>
      </c>
      <c r="E236" s="8">
        <v>3.4</v>
      </c>
      <c r="F236" s="8">
        <v>3.15</v>
      </c>
      <c r="G236" s="8">
        <v>2.42</v>
      </c>
      <c r="H236" s="8">
        <v>1.42</v>
      </c>
      <c r="I236" s="8">
        <v>0.73</v>
      </c>
      <c r="J236" s="8">
        <v>2.21</v>
      </c>
      <c r="K236" s="8">
        <v>2.38</v>
      </c>
      <c r="L236" s="8">
        <f>AVERAGE(E236:G236)</f>
        <v>2.9899999999999998</v>
      </c>
    </row>
    <row r="237" spans="2:12" s="2" customFormat="1" ht="12.75">
      <c r="B237" s="2" t="s">
        <v>40</v>
      </c>
      <c r="C237" s="14">
        <f>AVERAGE(C224:C236)</f>
        <v>2.95076923076923</v>
      </c>
      <c r="D237" s="14">
        <f aca="true" t="shared" si="34" ref="D237:L237">AVERAGE(D224:D236)</f>
        <v>3.3276923076923075</v>
      </c>
      <c r="E237" s="14">
        <f t="shared" si="34"/>
        <v>3.4046153846153846</v>
      </c>
      <c r="F237" s="14">
        <f t="shared" si="34"/>
        <v>3.170769230769231</v>
      </c>
      <c r="G237" s="14">
        <f t="shared" si="34"/>
        <v>2.394615384615385</v>
      </c>
      <c r="H237" s="14">
        <f t="shared" si="34"/>
        <v>1.4223076923076925</v>
      </c>
      <c r="I237" s="14">
        <f t="shared" si="34"/>
        <v>0.7461538461538461</v>
      </c>
      <c r="J237" s="14">
        <f t="shared" si="34"/>
        <v>2.306153846153846</v>
      </c>
      <c r="K237" s="14">
        <f t="shared" si="34"/>
        <v>2.5023076923076926</v>
      </c>
      <c r="L237" s="14">
        <f t="shared" si="34"/>
        <v>2.990000000000001</v>
      </c>
    </row>
    <row r="238" spans="2:12" s="2" customFormat="1" ht="12.75">
      <c r="B238" s="2" t="s">
        <v>69</v>
      </c>
      <c r="C238" s="14">
        <f>STDEV(C224:C236)</f>
        <v>0.10266949713048945</v>
      </c>
      <c r="D238" s="14">
        <f aca="true" t="shared" si="35" ref="D238:L238">STDEV(D224:D236)</f>
        <v>0.05387544990590902</v>
      </c>
      <c r="E238" s="14">
        <f t="shared" si="35"/>
        <v>0.06740615508683769</v>
      </c>
      <c r="F238" s="14">
        <f t="shared" si="35"/>
        <v>0.06613893690073869</v>
      </c>
      <c r="G238" s="14">
        <f t="shared" si="35"/>
        <v>0.029612887007569522</v>
      </c>
      <c r="H238" s="14">
        <f t="shared" si="35"/>
        <v>0.037672679347648855</v>
      </c>
      <c r="I238" s="14">
        <f t="shared" si="35"/>
        <v>0.04735301143863725</v>
      </c>
      <c r="J238" s="14">
        <f t="shared" si="35"/>
        <v>0.16469863698780302</v>
      </c>
      <c r="K238" s="14">
        <f t="shared" si="35"/>
        <v>0.2064442558397566</v>
      </c>
      <c r="L238" s="14">
        <f t="shared" si="35"/>
        <v>0.034399612400917254</v>
      </c>
    </row>
    <row r="239" spans="3:12" ht="12.75"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2" t="s">
        <v>99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t="s">
        <v>67</v>
      </c>
      <c r="B241" t="s">
        <v>15</v>
      </c>
      <c r="C241" s="8">
        <v>3.09</v>
      </c>
      <c r="D241" s="8">
        <v>3.36</v>
      </c>
      <c r="E241" s="8">
        <v>3.4</v>
      </c>
      <c r="F241" s="8">
        <v>3.22</v>
      </c>
      <c r="G241" s="8">
        <v>2.43</v>
      </c>
      <c r="H241" s="8">
        <v>1.43</v>
      </c>
      <c r="I241" s="8">
        <v>0.74</v>
      </c>
      <c r="J241" s="8">
        <v>2.4</v>
      </c>
      <c r="K241" s="8">
        <v>2.58</v>
      </c>
      <c r="L241" s="8">
        <f t="shared" si="33"/>
        <v>3.016666666666667</v>
      </c>
    </row>
    <row r="242" spans="1:12" ht="12.75">
      <c r="A242" t="s">
        <v>56</v>
      </c>
      <c r="B242" t="s">
        <v>15</v>
      </c>
      <c r="C242" s="8">
        <v>2.9</v>
      </c>
      <c r="D242" s="8">
        <v>3.45</v>
      </c>
      <c r="E242" s="8">
        <v>3.4</v>
      </c>
      <c r="F242" s="8">
        <v>3.13</v>
      </c>
      <c r="G242" s="8">
        <v>2.35</v>
      </c>
      <c r="H242" s="8">
        <v>1.45</v>
      </c>
      <c r="I242" s="8">
        <v>0.78</v>
      </c>
      <c r="J242" s="8">
        <v>2.49</v>
      </c>
      <c r="K242" s="8">
        <v>2.74</v>
      </c>
      <c r="L242" s="8">
        <f t="shared" si="33"/>
        <v>2.9599999999999995</v>
      </c>
    </row>
    <row r="243" spans="1:12" ht="12.75">
      <c r="A243" t="s">
        <v>57</v>
      </c>
      <c r="B243" t="s">
        <v>15</v>
      </c>
      <c r="C243" s="8">
        <v>2.86</v>
      </c>
      <c r="D243" s="8">
        <v>3.36</v>
      </c>
      <c r="E243" s="8">
        <v>3.32</v>
      </c>
      <c r="F243" s="8">
        <v>3.17</v>
      </c>
      <c r="G243" s="8">
        <v>2.38</v>
      </c>
      <c r="H243" s="8">
        <v>1.52</v>
      </c>
      <c r="I243" s="8">
        <v>0.82</v>
      </c>
      <c r="J243" s="8">
        <v>2.51</v>
      </c>
      <c r="K243" s="8">
        <v>2.65</v>
      </c>
      <c r="L243" s="8">
        <f t="shared" si="33"/>
        <v>2.956666666666667</v>
      </c>
    </row>
    <row r="244" spans="2:12" s="2" customFormat="1" ht="12.75">
      <c r="B244" s="2" t="s">
        <v>40</v>
      </c>
      <c r="C244" s="14">
        <f>AVERAGE(C241:C243)</f>
        <v>2.9499999999999997</v>
      </c>
      <c r="D244" s="14">
        <f aca="true" t="shared" si="36" ref="D244:L244">AVERAGE(D241:D243)</f>
        <v>3.39</v>
      </c>
      <c r="E244" s="14">
        <f t="shared" si="36"/>
        <v>3.373333333333333</v>
      </c>
      <c r="F244" s="14">
        <f t="shared" si="36"/>
        <v>3.1733333333333333</v>
      </c>
      <c r="G244" s="14">
        <f t="shared" si="36"/>
        <v>2.3866666666666667</v>
      </c>
      <c r="H244" s="14">
        <f t="shared" si="36"/>
        <v>1.4666666666666668</v>
      </c>
      <c r="I244" s="14">
        <f t="shared" si="36"/>
        <v>0.7799999999999999</v>
      </c>
      <c r="J244" s="14">
        <f t="shared" si="36"/>
        <v>2.466666666666667</v>
      </c>
      <c r="K244" s="14">
        <f t="shared" si="36"/>
        <v>2.6566666666666667</v>
      </c>
      <c r="L244" s="14">
        <f t="shared" si="36"/>
        <v>2.977777777777778</v>
      </c>
    </row>
    <row r="245" spans="2:12" s="2" customFormat="1" ht="12.75">
      <c r="B245" s="2" t="s">
        <v>69</v>
      </c>
      <c r="C245" s="14">
        <f>STDEV(C241:C243)</f>
        <v>0.12288205727445367</v>
      </c>
      <c r="D245" s="14">
        <f aca="true" t="shared" si="37" ref="D245:L245">STDEV(D241:D243)</f>
        <v>0.05196152422706649</v>
      </c>
      <c r="E245" s="14">
        <f t="shared" si="37"/>
        <v>0.0461880215351701</v>
      </c>
      <c r="F245" s="14">
        <f t="shared" si="37"/>
        <v>0.0450924975282291</v>
      </c>
      <c r="G245" s="14">
        <f t="shared" si="37"/>
        <v>0.04041451884327386</v>
      </c>
      <c r="H245" s="14">
        <f t="shared" si="37"/>
        <v>0.047258156262516435</v>
      </c>
      <c r="I245" s="14">
        <f t="shared" si="37"/>
        <v>0.04000000000000196</v>
      </c>
      <c r="J245" s="14">
        <f t="shared" si="37"/>
        <v>0.058594652770810454</v>
      </c>
      <c r="K245" s="14">
        <f t="shared" si="37"/>
        <v>0.08020806277009786</v>
      </c>
      <c r="L245" s="14">
        <f t="shared" si="37"/>
        <v>0.03371997978998584</v>
      </c>
    </row>
    <row r="246" spans="3:12" ht="12.75"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t="s">
        <v>60</v>
      </c>
      <c r="B247" t="s">
        <v>15</v>
      </c>
      <c r="C247" s="8">
        <v>2.97</v>
      </c>
      <c r="D247" s="8">
        <v>3.28</v>
      </c>
      <c r="E247" s="8">
        <v>3.4</v>
      </c>
      <c r="F247" s="8">
        <v>3.15</v>
      </c>
      <c r="G247" s="8">
        <v>2.42</v>
      </c>
      <c r="H247" s="8">
        <v>1.42</v>
      </c>
      <c r="I247" s="8">
        <v>0.73</v>
      </c>
      <c r="J247" s="8">
        <v>2.21</v>
      </c>
      <c r="K247" s="8">
        <v>2.38</v>
      </c>
      <c r="L247" s="8">
        <f t="shared" si="33"/>
        <v>2.9899999999999998</v>
      </c>
    </row>
    <row r="248" spans="1:12" ht="12.75">
      <c r="A248" t="s">
        <v>61</v>
      </c>
      <c r="B248" t="s">
        <v>15</v>
      </c>
      <c r="C248" s="8">
        <v>2.87</v>
      </c>
      <c r="D248" s="8">
        <v>3.42</v>
      </c>
      <c r="E248" s="8">
        <v>3.3</v>
      </c>
      <c r="F248" s="8">
        <v>3.21</v>
      </c>
      <c r="G248" s="8">
        <v>2.41</v>
      </c>
      <c r="H248" s="8">
        <v>1.45</v>
      </c>
      <c r="I248" s="8">
        <v>0.73</v>
      </c>
      <c r="J248" s="8">
        <v>2.28</v>
      </c>
      <c r="K248" s="8">
        <v>2.46</v>
      </c>
      <c r="L248" s="8">
        <f t="shared" si="33"/>
        <v>2.973333333333333</v>
      </c>
    </row>
    <row r="249" spans="1:12" ht="12.75">
      <c r="A249" t="s">
        <v>62</v>
      </c>
      <c r="B249" t="s">
        <v>15</v>
      </c>
      <c r="C249" s="8">
        <v>3.19</v>
      </c>
      <c r="D249" s="8">
        <v>3.31</v>
      </c>
      <c r="E249" s="8">
        <v>3.42</v>
      </c>
      <c r="F249" s="8">
        <v>3.17</v>
      </c>
      <c r="G249" s="8">
        <v>2.41</v>
      </c>
      <c r="H249" s="8">
        <v>1.46</v>
      </c>
      <c r="I249" s="8">
        <v>0.75</v>
      </c>
      <c r="J249" s="8">
        <v>2.35</v>
      </c>
      <c r="K249" s="8">
        <v>2.5</v>
      </c>
      <c r="L249" s="8">
        <f t="shared" si="33"/>
        <v>3</v>
      </c>
    </row>
    <row r="251" spans="3:12" s="2" customFormat="1" ht="12.75">
      <c r="C251" s="2">
        <v>125</v>
      </c>
      <c r="D251" s="2">
        <v>250</v>
      </c>
      <c r="E251" s="2">
        <v>500</v>
      </c>
      <c r="F251" s="2">
        <v>1000</v>
      </c>
      <c r="G251" s="2">
        <v>2000</v>
      </c>
      <c r="H251" s="2">
        <v>4000</v>
      </c>
      <c r="I251" s="2">
        <v>8000</v>
      </c>
      <c r="J251" s="2" t="s">
        <v>3</v>
      </c>
      <c r="K251" s="2" t="s">
        <v>4</v>
      </c>
      <c r="L251" s="2" t="s">
        <v>73</v>
      </c>
    </row>
    <row r="252" spans="1:12" ht="12.75">
      <c r="A252" t="s">
        <v>42</v>
      </c>
      <c r="B252" t="s">
        <v>20</v>
      </c>
      <c r="C252" s="8">
        <v>0.01</v>
      </c>
      <c r="D252" s="8">
        <v>0</v>
      </c>
      <c r="E252" s="8">
        <v>0.01</v>
      </c>
      <c r="F252" s="8">
        <v>0.01</v>
      </c>
      <c r="G252" s="8">
        <v>0.01</v>
      </c>
      <c r="H252" s="8">
        <v>0.01</v>
      </c>
      <c r="I252" s="8">
        <v>0.01</v>
      </c>
      <c r="J252" s="8">
        <v>0.01</v>
      </c>
      <c r="K252" s="8">
        <v>0.01</v>
      </c>
      <c r="L252" s="8">
        <f>AVERAGE(E252:G252)</f>
        <v>0.01</v>
      </c>
    </row>
    <row r="253" spans="1:12" ht="12.75">
      <c r="A253" t="s">
        <v>43</v>
      </c>
      <c r="B253" t="s">
        <v>20</v>
      </c>
      <c r="C253" s="8">
        <v>0.05</v>
      </c>
      <c r="D253" s="8">
        <v>0.03</v>
      </c>
      <c r="E253" s="8">
        <v>0.02</v>
      </c>
      <c r="F253" s="8">
        <v>0.02</v>
      </c>
      <c r="G253" s="8">
        <v>0.02</v>
      </c>
      <c r="H253" s="8">
        <v>0.04</v>
      </c>
      <c r="I253" s="8">
        <v>0.04</v>
      </c>
      <c r="J253" s="8">
        <v>0.02</v>
      </c>
      <c r="K253" s="8">
        <v>0.02</v>
      </c>
      <c r="L253" s="8">
        <f aca="true" t="shared" si="38" ref="L253:L281">AVERAGE(E253:G253)</f>
        <v>0.02</v>
      </c>
    </row>
    <row r="254" spans="3:12" ht="12.75"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2" t="s">
        <v>100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t="s">
        <v>44</v>
      </c>
      <c r="B256" t="s">
        <v>20</v>
      </c>
      <c r="C256" s="8">
        <v>0.03</v>
      </c>
      <c r="D256" s="8">
        <v>0.04</v>
      </c>
      <c r="E256" s="8">
        <v>0.1</v>
      </c>
      <c r="F256" s="8">
        <v>0.05</v>
      </c>
      <c r="G256" s="8">
        <v>0.05</v>
      </c>
      <c r="H256" s="8">
        <v>0.07</v>
      </c>
      <c r="I256" s="8">
        <v>0.2</v>
      </c>
      <c r="J256" s="8">
        <v>0.07</v>
      </c>
      <c r="K256" s="8">
        <v>0.06</v>
      </c>
      <c r="L256" s="8">
        <f t="shared" si="38"/>
        <v>0.06666666666666667</v>
      </c>
    </row>
    <row r="257" spans="1:12" ht="12.75">
      <c r="A257" t="s">
        <v>45</v>
      </c>
      <c r="B257" t="s">
        <v>20</v>
      </c>
      <c r="C257" s="8">
        <v>0.14</v>
      </c>
      <c r="D257" s="8">
        <v>0.13</v>
      </c>
      <c r="E257" s="8">
        <v>0.18</v>
      </c>
      <c r="F257" s="8">
        <v>0.13</v>
      </c>
      <c r="G257" s="8">
        <v>0.07</v>
      </c>
      <c r="H257" s="8">
        <v>0.12</v>
      </c>
      <c r="I257" s="8">
        <v>0.13</v>
      </c>
      <c r="J257" s="8">
        <v>0.06</v>
      </c>
      <c r="K257" s="8">
        <v>0.04</v>
      </c>
      <c r="L257" s="8">
        <f t="shared" si="38"/>
        <v>0.12666666666666668</v>
      </c>
    </row>
    <row r="258" spans="1:12" ht="12.75">
      <c r="A258" t="s">
        <v>46</v>
      </c>
      <c r="B258" t="s">
        <v>20</v>
      </c>
      <c r="C258" s="8">
        <v>0.08</v>
      </c>
      <c r="D258" s="8">
        <v>0.13</v>
      </c>
      <c r="E258" s="8">
        <v>0.12</v>
      </c>
      <c r="F258" s="8">
        <v>0.17</v>
      </c>
      <c r="G258" s="8">
        <v>0.14</v>
      </c>
      <c r="H258" s="8">
        <v>0.18</v>
      </c>
      <c r="I258" s="8">
        <v>0.2</v>
      </c>
      <c r="J258" s="8">
        <v>0.1</v>
      </c>
      <c r="K258" s="8">
        <v>0.06</v>
      </c>
      <c r="L258" s="8">
        <f t="shared" si="38"/>
        <v>0.14333333333333334</v>
      </c>
    </row>
    <row r="259" spans="1:12" ht="12.75">
      <c r="A259" t="s">
        <v>47</v>
      </c>
      <c r="B259" t="s">
        <v>20</v>
      </c>
      <c r="C259" s="8">
        <v>0.05</v>
      </c>
      <c r="D259" s="8">
        <v>0.15</v>
      </c>
      <c r="E259" s="8">
        <v>0.3</v>
      </c>
      <c r="F259" s="8">
        <v>0.16</v>
      </c>
      <c r="G259" s="8">
        <v>0.17</v>
      </c>
      <c r="H259" s="8">
        <v>0.23</v>
      </c>
      <c r="I259" s="8">
        <v>0.22</v>
      </c>
      <c r="J259" s="8">
        <v>0.13</v>
      </c>
      <c r="K259" s="8">
        <v>0.1</v>
      </c>
      <c r="L259" s="8">
        <f t="shared" si="38"/>
        <v>0.21</v>
      </c>
    </row>
    <row r="260" spans="1:12" ht="12.75">
      <c r="A260" t="s">
        <v>48</v>
      </c>
      <c r="B260" t="s">
        <v>20</v>
      </c>
      <c r="C260" s="8">
        <v>0.07</v>
      </c>
      <c r="D260" s="8">
        <v>0.07</v>
      </c>
      <c r="E260" s="8">
        <v>0.22</v>
      </c>
      <c r="F260" s="8">
        <v>0.12</v>
      </c>
      <c r="G260" s="8">
        <v>0.16</v>
      </c>
      <c r="H260" s="8">
        <v>0.17</v>
      </c>
      <c r="I260" s="8">
        <v>0.24</v>
      </c>
      <c r="J260" s="8">
        <v>0.14</v>
      </c>
      <c r="K260" s="8">
        <v>0.11</v>
      </c>
      <c r="L260" s="8">
        <f t="shared" si="38"/>
        <v>0.16666666666666666</v>
      </c>
    </row>
    <row r="261" spans="1:12" ht="12.75">
      <c r="A261" t="s">
        <v>49</v>
      </c>
      <c r="B261" t="s">
        <v>20</v>
      </c>
      <c r="C261" s="8">
        <v>0.06</v>
      </c>
      <c r="D261" s="8">
        <v>0.09</v>
      </c>
      <c r="E261" s="8">
        <v>0.15</v>
      </c>
      <c r="F261" s="8">
        <v>0.19</v>
      </c>
      <c r="G261" s="8">
        <v>0.14</v>
      </c>
      <c r="H261" s="8">
        <v>0.16</v>
      </c>
      <c r="I261" s="8">
        <v>0.24</v>
      </c>
      <c r="J261" s="8">
        <v>0.15</v>
      </c>
      <c r="K261" s="8">
        <v>0.12</v>
      </c>
      <c r="L261" s="8">
        <f t="shared" si="38"/>
        <v>0.16</v>
      </c>
    </row>
    <row r="262" spans="1:12" ht="12.75">
      <c r="A262" t="s">
        <v>50</v>
      </c>
      <c r="B262" t="s">
        <v>20</v>
      </c>
      <c r="C262" s="8">
        <v>0.04</v>
      </c>
      <c r="D262" s="8">
        <v>0.08</v>
      </c>
      <c r="E262" s="8">
        <v>0.15</v>
      </c>
      <c r="F262" s="8">
        <v>0.13</v>
      </c>
      <c r="G262" s="8">
        <v>0.1</v>
      </c>
      <c r="H262" s="8">
        <v>0.18</v>
      </c>
      <c r="I262" s="8">
        <v>0.29</v>
      </c>
      <c r="J262" s="8">
        <v>0.17</v>
      </c>
      <c r="K262" s="8">
        <v>0.15</v>
      </c>
      <c r="L262" s="8">
        <f t="shared" si="38"/>
        <v>0.12666666666666668</v>
      </c>
    </row>
    <row r="263" spans="1:12" ht="12.75">
      <c r="A263" t="s">
        <v>51</v>
      </c>
      <c r="B263" t="s">
        <v>20</v>
      </c>
      <c r="C263" s="8">
        <v>0.08</v>
      </c>
      <c r="D263" s="8">
        <v>0.04</v>
      </c>
      <c r="E263" s="8">
        <v>0.18</v>
      </c>
      <c r="F263" s="8">
        <v>0.12</v>
      </c>
      <c r="G263" s="8">
        <v>0.18</v>
      </c>
      <c r="H263" s="8">
        <v>0.22</v>
      </c>
      <c r="I263" s="8">
        <v>0.28</v>
      </c>
      <c r="J263" s="8">
        <v>0.19</v>
      </c>
      <c r="K263" s="8">
        <v>0.17</v>
      </c>
      <c r="L263" s="8">
        <f t="shared" si="38"/>
        <v>0.16</v>
      </c>
    </row>
    <row r="264" spans="1:12" ht="12.75">
      <c r="A264" t="s">
        <v>52</v>
      </c>
      <c r="B264" t="s">
        <v>20</v>
      </c>
      <c r="C264" s="8">
        <v>0.03</v>
      </c>
      <c r="D264" s="8">
        <v>0.11</v>
      </c>
      <c r="E264" s="8">
        <v>0.17</v>
      </c>
      <c r="F264" s="8">
        <v>0.18</v>
      </c>
      <c r="G264" s="8">
        <v>0.18</v>
      </c>
      <c r="H264" s="8">
        <v>0.23</v>
      </c>
      <c r="I264" s="8">
        <v>0.42</v>
      </c>
      <c r="J264" s="8">
        <v>0.24</v>
      </c>
      <c r="K264" s="8">
        <v>0.22</v>
      </c>
      <c r="L264" s="8">
        <f t="shared" si="38"/>
        <v>0.17666666666666667</v>
      </c>
    </row>
    <row r="265" spans="1:12" ht="12.75">
      <c r="A265" t="s">
        <v>53</v>
      </c>
      <c r="B265" t="s">
        <v>20</v>
      </c>
      <c r="C265" s="8">
        <v>0.04</v>
      </c>
      <c r="D265" s="8">
        <v>0.03</v>
      </c>
      <c r="E265" s="8">
        <v>0.11</v>
      </c>
      <c r="F265" s="8">
        <v>0.13</v>
      </c>
      <c r="G265" s="8">
        <v>0.16</v>
      </c>
      <c r="H265" s="8">
        <v>0.38</v>
      </c>
      <c r="I265" s="8">
        <v>0.59</v>
      </c>
      <c r="J265" s="8">
        <v>0.32</v>
      </c>
      <c r="K265" s="8">
        <v>0.29</v>
      </c>
      <c r="L265" s="8">
        <f t="shared" si="38"/>
        <v>0.13333333333333333</v>
      </c>
    </row>
    <row r="266" spans="1:12" ht="12.75">
      <c r="A266" t="s">
        <v>66</v>
      </c>
      <c r="B266" t="s">
        <v>20</v>
      </c>
      <c r="C266" s="8">
        <v>0.06</v>
      </c>
      <c r="D266" s="8">
        <v>0.13</v>
      </c>
      <c r="E266" s="8">
        <v>0.21</v>
      </c>
      <c r="F266" s="8">
        <v>0.16</v>
      </c>
      <c r="G266" s="8">
        <v>0.21</v>
      </c>
      <c r="H266" s="8">
        <v>0.3</v>
      </c>
      <c r="I266" s="8">
        <v>0.49</v>
      </c>
      <c r="J266" s="8">
        <v>0.29</v>
      </c>
      <c r="K266" s="8">
        <v>0.27</v>
      </c>
      <c r="L266" s="8">
        <f t="shared" si="38"/>
        <v>0.19333333333333333</v>
      </c>
    </row>
    <row r="267" spans="1:12" ht="12.75">
      <c r="A267" t="s">
        <v>54</v>
      </c>
      <c r="B267" t="s">
        <v>20</v>
      </c>
      <c r="C267" s="8">
        <v>0.12</v>
      </c>
      <c r="D267" s="8">
        <v>0.1</v>
      </c>
      <c r="E267" s="8">
        <v>0.1</v>
      </c>
      <c r="F267" s="8">
        <v>0.15</v>
      </c>
      <c r="G267" s="8">
        <v>0.14</v>
      </c>
      <c r="H267" s="8">
        <v>0.26</v>
      </c>
      <c r="I267" s="8">
        <v>0.49</v>
      </c>
      <c r="J267" s="8">
        <v>0.26</v>
      </c>
      <c r="K267" s="8">
        <v>0.25</v>
      </c>
      <c r="L267" s="8">
        <f t="shared" si="38"/>
        <v>0.13</v>
      </c>
    </row>
    <row r="268" spans="1:12" ht="12.75">
      <c r="A268" t="s">
        <v>60</v>
      </c>
      <c r="B268" t="s">
        <v>20</v>
      </c>
      <c r="C268" s="8">
        <v>0.15</v>
      </c>
      <c r="D268" s="8">
        <v>0.21</v>
      </c>
      <c r="E268" s="8">
        <v>0.45</v>
      </c>
      <c r="F268" s="8">
        <v>0.19</v>
      </c>
      <c r="G268" s="8">
        <v>0.15</v>
      </c>
      <c r="H268" s="8">
        <v>0.14</v>
      </c>
      <c r="I268" s="8">
        <v>0.17</v>
      </c>
      <c r="J268" s="8">
        <v>0.1</v>
      </c>
      <c r="K268" s="8">
        <v>0.07</v>
      </c>
      <c r="L268" s="8">
        <f>AVERAGE(E268:G268)</f>
        <v>0.26333333333333336</v>
      </c>
    </row>
    <row r="269" spans="2:12" s="2" customFormat="1" ht="12.75">
      <c r="B269" s="2" t="s">
        <v>40</v>
      </c>
      <c r="C269" s="14">
        <f>AVERAGE(C256:C268)</f>
        <v>0.07307692307692307</v>
      </c>
      <c r="D269" s="14">
        <f aca="true" t="shared" si="39" ref="D269:L269">AVERAGE(D256:D268)</f>
        <v>0.10076923076923078</v>
      </c>
      <c r="E269" s="14">
        <f t="shared" si="39"/>
        <v>0.18769230769230769</v>
      </c>
      <c r="F269" s="14">
        <f t="shared" si="39"/>
        <v>0.1446153846153846</v>
      </c>
      <c r="G269" s="14">
        <f t="shared" si="39"/>
        <v>0.14230769230769227</v>
      </c>
      <c r="H269" s="14">
        <f t="shared" si="39"/>
        <v>0.2030769230769231</v>
      </c>
      <c r="I269" s="14">
        <f t="shared" si="39"/>
        <v>0.3046153846153846</v>
      </c>
      <c r="J269" s="14">
        <f t="shared" si="39"/>
        <v>0.17076923076923078</v>
      </c>
      <c r="K269" s="14">
        <f t="shared" si="39"/>
        <v>0.14692307692307693</v>
      </c>
      <c r="L269" s="14">
        <f t="shared" si="39"/>
        <v>0.1582051282051282</v>
      </c>
    </row>
    <row r="270" spans="2:12" s="2" customFormat="1" ht="12.75">
      <c r="B270" s="2" t="s">
        <v>69</v>
      </c>
      <c r="C270" s="14">
        <f>STDEV(C256:C268)</f>
        <v>0.0402874288466877</v>
      </c>
      <c r="D270" s="14">
        <f aca="true" t="shared" si="40" ref="D270:L270">STDEV(D256:D268)</f>
        <v>0.05073814121899788</v>
      </c>
      <c r="E270" s="14">
        <f t="shared" si="40"/>
        <v>0.09670865577891205</v>
      </c>
      <c r="F270" s="14">
        <f t="shared" si="40"/>
        <v>0.037994601505868565</v>
      </c>
      <c r="G270" s="14">
        <f t="shared" si="40"/>
        <v>0.045120920157920616</v>
      </c>
      <c r="H270" s="14">
        <f t="shared" si="40"/>
        <v>0.08076556768250266</v>
      </c>
      <c r="I270" s="14">
        <f t="shared" si="40"/>
        <v>0.14443080145957926</v>
      </c>
      <c r="J270" s="14">
        <f t="shared" si="40"/>
        <v>0.08420822787011752</v>
      </c>
      <c r="K270" s="14">
        <f t="shared" si="40"/>
        <v>0.08606050346361133</v>
      </c>
      <c r="L270" s="14">
        <f t="shared" si="40"/>
        <v>0.04777678392923789</v>
      </c>
    </row>
    <row r="271" spans="3:12" ht="12.75"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2" t="s">
        <v>99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t="s">
        <v>67</v>
      </c>
      <c r="B273" t="s">
        <v>20</v>
      </c>
      <c r="C273" s="8">
        <v>0.34</v>
      </c>
      <c r="D273" s="8">
        <v>0.09</v>
      </c>
      <c r="E273" s="8">
        <v>0.08</v>
      </c>
      <c r="F273" s="8">
        <v>0.12</v>
      </c>
      <c r="G273" s="8">
        <v>0.25</v>
      </c>
      <c r="H273" s="8">
        <v>0.32</v>
      </c>
      <c r="I273" s="8">
        <v>0.29</v>
      </c>
      <c r="J273" s="8">
        <v>0.27</v>
      </c>
      <c r="K273" s="8">
        <v>0.23</v>
      </c>
      <c r="L273" s="8">
        <f t="shared" si="38"/>
        <v>0.15</v>
      </c>
    </row>
    <row r="274" spans="1:12" ht="12.75">
      <c r="A274" t="s">
        <v>56</v>
      </c>
      <c r="B274" t="s">
        <v>20</v>
      </c>
      <c r="C274" s="8">
        <v>0.12</v>
      </c>
      <c r="D274" s="8">
        <v>0.1</v>
      </c>
      <c r="E274" s="8">
        <v>0.1</v>
      </c>
      <c r="F274" s="8">
        <v>0.13</v>
      </c>
      <c r="G274" s="8">
        <v>0.17</v>
      </c>
      <c r="H274" s="8">
        <v>0.31</v>
      </c>
      <c r="I274" s="8">
        <v>0.48</v>
      </c>
      <c r="J274" s="8">
        <v>0.29</v>
      </c>
      <c r="K274" s="8">
        <v>0.27</v>
      </c>
      <c r="L274" s="8">
        <f t="shared" si="38"/>
        <v>0.13333333333333333</v>
      </c>
    </row>
    <row r="275" spans="1:12" ht="12.75">
      <c r="A275" t="s">
        <v>57</v>
      </c>
      <c r="B275" t="s">
        <v>20</v>
      </c>
      <c r="C275" s="8">
        <v>0.42</v>
      </c>
      <c r="D275" s="8">
        <v>0.23</v>
      </c>
      <c r="E275" s="8">
        <v>0.16</v>
      </c>
      <c r="F275" s="8">
        <v>0.2</v>
      </c>
      <c r="G275" s="8">
        <v>0.27</v>
      </c>
      <c r="H275" s="8">
        <v>0.47</v>
      </c>
      <c r="I275" s="8">
        <v>0.64</v>
      </c>
      <c r="J275" s="8">
        <v>0.47</v>
      </c>
      <c r="K275" s="8">
        <v>0.43</v>
      </c>
      <c r="L275" s="8">
        <f t="shared" si="38"/>
        <v>0.21</v>
      </c>
    </row>
    <row r="276" spans="2:12" s="2" customFormat="1" ht="12.75">
      <c r="B276" s="2" t="s">
        <v>40</v>
      </c>
      <c r="C276" s="14">
        <f>AVERAGE(C273:C275)</f>
        <v>0.29333333333333333</v>
      </c>
      <c r="D276" s="14">
        <f aca="true" t="shared" si="41" ref="D276:L276">AVERAGE(D273:D275)</f>
        <v>0.14</v>
      </c>
      <c r="E276" s="14">
        <f t="shared" si="41"/>
        <v>0.11333333333333333</v>
      </c>
      <c r="F276" s="14">
        <f t="shared" si="41"/>
        <v>0.15</v>
      </c>
      <c r="G276" s="14">
        <f t="shared" si="41"/>
        <v>0.23</v>
      </c>
      <c r="H276" s="14">
        <f t="shared" si="41"/>
        <v>0.3666666666666667</v>
      </c>
      <c r="I276" s="14">
        <f t="shared" si="41"/>
        <v>0.47000000000000003</v>
      </c>
      <c r="J276" s="14">
        <f t="shared" si="41"/>
        <v>0.3433333333333333</v>
      </c>
      <c r="K276" s="14">
        <f t="shared" si="41"/>
        <v>0.31</v>
      </c>
      <c r="L276" s="14">
        <f t="shared" si="41"/>
        <v>0.16444444444444442</v>
      </c>
    </row>
    <row r="277" spans="2:12" s="2" customFormat="1" ht="12.75">
      <c r="B277" s="2" t="s">
        <v>69</v>
      </c>
      <c r="C277" s="14">
        <f>STDEV(C273:C275)</f>
        <v>0.1553490693030806</v>
      </c>
      <c r="D277" s="14">
        <f aca="true" t="shared" si="42" ref="D277:L277">STDEV(D273:D275)</f>
        <v>0.07810249675906653</v>
      </c>
      <c r="E277" s="14">
        <f t="shared" si="42"/>
        <v>0.041633319989322695</v>
      </c>
      <c r="F277" s="14">
        <f t="shared" si="42"/>
        <v>0.043588989435406726</v>
      </c>
      <c r="G277" s="14">
        <f t="shared" si="42"/>
        <v>0.05291502622129165</v>
      </c>
      <c r="H277" s="14">
        <f t="shared" si="42"/>
        <v>0.08962886439832488</v>
      </c>
      <c r="I277" s="14">
        <f t="shared" si="42"/>
        <v>0.17521415467935203</v>
      </c>
      <c r="J277" s="14">
        <f t="shared" si="42"/>
        <v>0.11015141094572214</v>
      </c>
      <c r="K277" s="14">
        <f t="shared" si="42"/>
        <v>0.1058300524425837</v>
      </c>
      <c r="L277" s="14">
        <f t="shared" si="42"/>
        <v>0.04032277180360902</v>
      </c>
    </row>
    <row r="278" spans="3:12" ht="12.75"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t="s">
        <v>60</v>
      </c>
      <c r="B279" t="s">
        <v>20</v>
      </c>
      <c r="C279" s="8">
        <v>0.15</v>
      </c>
      <c r="D279" s="8">
        <v>0.21</v>
      </c>
      <c r="E279" s="8">
        <v>0.45</v>
      </c>
      <c r="F279" s="8">
        <v>0.19</v>
      </c>
      <c r="G279" s="8">
        <v>0.15</v>
      </c>
      <c r="H279" s="8">
        <v>0.14</v>
      </c>
      <c r="I279" s="8">
        <v>0.17</v>
      </c>
      <c r="J279" s="8">
        <v>0.1</v>
      </c>
      <c r="K279" s="8">
        <v>0.07</v>
      </c>
      <c r="L279" s="8">
        <f t="shared" si="38"/>
        <v>0.26333333333333336</v>
      </c>
    </row>
    <row r="280" spans="1:12" ht="12.75">
      <c r="A280" t="s">
        <v>61</v>
      </c>
      <c r="B280" t="s">
        <v>20</v>
      </c>
      <c r="C280" s="8">
        <v>0.09</v>
      </c>
      <c r="D280" s="8">
        <v>0.4</v>
      </c>
      <c r="E280" s="8">
        <v>0.11</v>
      </c>
      <c r="F280" s="8">
        <v>0.14</v>
      </c>
      <c r="G280" s="8">
        <v>0.16</v>
      </c>
      <c r="H280" s="8">
        <v>0.19</v>
      </c>
      <c r="I280" s="8">
        <v>0.21</v>
      </c>
      <c r="J280" s="8">
        <v>0.15</v>
      </c>
      <c r="K280" s="8">
        <v>0.13</v>
      </c>
      <c r="L280" s="8">
        <f t="shared" si="38"/>
        <v>0.1366666666666667</v>
      </c>
    </row>
    <row r="281" spans="1:12" ht="12.75">
      <c r="A281" t="s">
        <v>62</v>
      </c>
      <c r="B281" t="s">
        <v>20</v>
      </c>
      <c r="C281" s="8">
        <v>0.09</v>
      </c>
      <c r="D281" s="8">
        <v>0.17</v>
      </c>
      <c r="E281" s="8">
        <v>0.11</v>
      </c>
      <c r="F281" s="8">
        <v>0.13</v>
      </c>
      <c r="G281" s="8">
        <v>0.23</v>
      </c>
      <c r="H281" s="8">
        <v>0.36</v>
      </c>
      <c r="I281" s="8">
        <v>0.27</v>
      </c>
      <c r="J281" s="8">
        <v>0.24</v>
      </c>
      <c r="K281" s="8">
        <v>0.19</v>
      </c>
      <c r="L281" s="8">
        <f t="shared" si="38"/>
        <v>0.15666666666666665</v>
      </c>
    </row>
    <row r="283" spans="3:12" s="2" customFormat="1" ht="12.75">
      <c r="C283" s="2">
        <v>125</v>
      </c>
      <c r="D283" s="2">
        <v>250</v>
      </c>
      <c r="E283" s="2">
        <v>500</v>
      </c>
      <c r="F283" s="2">
        <v>1000</v>
      </c>
      <c r="G283" s="2">
        <v>2000</v>
      </c>
      <c r="H283" s="2">
        <v>4000</v>
      </c>
      <c r="I283" s="2">
        <v>8000</v>
      </c>
      <c r="J283" s="2" t="s">
        <v>3</v>
      </c>
      <c r="K283" s="2" t="s">
        <v>4</v>
      </c>
      <c r="L283" s="2" t="s">
        <v>73</v>
      </c>
    </row>
    <row r="284" spans="1:12" ht="12.75">
      <c r="A284" t="s">
        <v>42</v>
      </c>
      <c r="B284" t="s">
        <v>21</v>
      </c>
      <c r="C284" s="30">
        <v>0.03</v>
      </c>
      <c r="D284" s="30">
        <v>0.15</v>
      </c>
      <c r="E284" s="30">
        <v>0.08</v>
      </c>
      <c r="F284" s="30">
        <v>0.08</v>
      </c>
      <c r="G284" s="30">
        <v>0.08</v>
      </c>
      <c r="H284" s="30">
        <v>0.19</v>
      </c>
      <c r="I284" s="30">
        <v>0.24</v>
      </c>
      <c r="J284" s="30">
        <v>0.16</v>
      </c>
      <c r="K284" s="30">
        <v>0.15</v>
      </c>
      <c r="L284" s="30">
        <f>AVERAGE(E284:G284)</f>
        <v>0.08</v>
      </c>
    </row>
    <row r="285" spans="1:12" ht="12.75">
      <c r="A285" t="s">
        <v>43</v>
      </c>
      <c r="B285" t="s">
        <v>21</v>
      </c>
      <c r="C285" s="30">
        <v>0.08</v>
      </c>
      <c r="D285" s="30">
        <v>0.08</v>
      </c>
      <c r="E285" s="30">
        <v>0.1</v>
      </c>
      <c r="F285" s="30">
        <v>0.07</v>
      </c>
      <c r="G285" s="30">
        <v>0.05</v>
      </c>
      <c r="H285" s="30">
        <v>0.22</v>
      </c>
      <c r="I285" s="30">
        <v>0.33</v>
      </c>
      <c r="J285" s="30">
        <v>0.13</v>
      </c>
      <c r="K285" s="30">
        <v>0.1</v>
      </c>
      <c r="L285" s="30">
        <f aca="true" t="shared" si="43" ref="L285:L313">AVERAGE(E285:G285)</f>
        <v>0.07333333333333335</v>
      </c>
    </row>
    <row r="286" spans="3:12" ht="12.75"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2.75">
      <c r="A287" s="2" t="s">
        <v>114</v>
      </c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 ht="12.75">
      <c r="A288" t="s">
        <v>44</v>
      </c>
      <c r="B288" t="s">
        <v>21</v>
      </c>
      <c r="C288" s="30">
        <v>0.04</v>
      </c>
      <c r="D288" s="30">
        <v>0.06</v>
      </c>
      <c r="E288" s="30">
        <v>0.2</v>
      </c>
      <c r="F288" s="30">
        <v>0.05</v>
      </c>
      <c r="G288" s="30">
        <v>0.09</v>
      </c>
      <c r="H288" s="30">
        <v>0.08</v>
      </c>
      <c r="I288" s="30">
        <v>0.24</v>
      </c>
      <c r="J288" s="30">
        <v>0.09</v>
      </c>
      <c r="K288" s="30">
        <v>0.08</v>
      </c>
      <c r="L288" s="30">
        <f t="shared" si="43"/>
        <v>0.11333333333333333</v>
      </c>
    </row>
    <row r="289" spans="1:12" ht="12.75">
      <c r="A289" t="s">
        <v>45</v>
      </c>
      <c r="B289" t="s">
        <v>21</v>
      </c>
      <c r="C289" s="30">
        <v>0.15</v>
      </c>
      <c r="D289" s="30">
        <v>0.14</v>
      </c>
      <c r="E289" s="30">
        <v>0.21</v>
      </c>
      <c r="F289" s="30">
        <v>0.15</v>
      </c>
      <c r="G289" s="30">
        <v>0.09</v>
      </c>
      <c r="H289" s="30">
        <v>0.17</v>
      </c>
      <c r="I289" s="30">
        <v>0.19</v>
      </c>
      <c r="J289" s="30">
        <v>0.09</v>
      </c>
      <c r="K289" s="30">
        <v>0.06</v>
      </c>
      <c r="L289" s="30">
        <f t="shared" si="43"/>
        <v>0.15</v>
      </c>
    </row>
    <row r="290" spans="1:12" ht="12.75">
      <c r="A290" t="s">
        <v>46</v>
      </c>
      <c r="B290" t="s">
        <v>21</v>
      </c>
      <c r="C290" s="30">
        <v>0.12</v>
      </c>
      <c r="D290" s="30">
        <v>0.15</v>
      </c>
      <c r="E290" s="30">
        <v>0.13</v>
      </c>
      <c r="F290" s="30">
        <v>0.19</v>
      </c>
      <c r="G290" s="30">
        <v>0.17</v>
      </c>
      <c r="H290" s="30">
        <v>0.25</v>
      </c>
      <c r="I290" s="30">
        <v>0.29</v>
      </c>
      <c r="J290" s="30">
        <v>0.14</v>
      </c>
      <c r="K290" s="30">
        <v>0.09</v>
      </c>
      <c r="L290" s="30">
        <f t="shared" si="43"/>
        <v>0.16333333333333333</v>
      </c>
    </row>
    <row r="291" spans="1:12" ht="12.75">
      <c r="A291" t="s">
        <v>47</v>
      </c>
      <c r="B291" t="s">
        <v>21</v>
      </c>
      <c r="C291" s="30">
        <v>0.08</v>
      </c>
      <c r="D291" s="30">
        <v>0.2</v>
      </c>
      <c r="E291" s="30">
        <v>0.32</v>
      </c>
      <c r="F291" s="30">
        <v>0.2</v>
      </c>
      <c r="G291" s="30">
        <v>0.19</v>
      </c>
      <c r="H291" s="30">
        <v>0.26</v>
      </c>
      <c r="I291" s="30">
        <v>0.27</v>
      </c>
      <c r="J291" s="30">
        <v>0.16</v>
      </c>
      <c r="K291" s="30">
        <v>0.12</v>
      </c>
      <c r="L291" s="30">
        <f t="shared" si="43"/>
        <v>0.23666666666666666</v>
      </c>
    </row>
    <row r="292" spans="1:12" ht="12.75">
      <c r="A292" t="s">
        <v>48</v>
      </c>
      <c r="B292" t="s">
        <v>21</v>
      </c>
      <c r="C292" s="30">
        <v>0.1</v>
      </c>
      <c r="D292" s="30">
        <v>0.12</v>
      </c>
      <c r="E292" s="30">
        <v>0.28</v>
      </c>
      <c r="F292" s="30">
        <v>0.16</v>
      </c>
      <c r="G292" s="30">
        <v>0.29</v>
      </c>
      <c r="H292" s="30">
        <v>0.29</v>
      </c>
      <c r="I292" s="30">
        <v>0.4</v>
      </c>
      <c r="J292" s="30">
        <v>0.26</v>
      </c>
      <c r="K292" s="30">
        <v>0.21</v>
      </c>
      <c r="L292" s="30">
        <f t="shared" si="43"/>
        <v>0.24333333333333332</v>
      </c>
    </row>
    <row r="293" spans="1:12" ht="12.75">
      <c r="A293" t="s">
        <v>49</v>
      </c>
      <c r="B293" t="s">
        <v>21</v>
      </c>
      <c r="C293" s="30">
        <v>0.12</v>
      </c>
      <c r="D293" s="30">
        <v>0.18</v>
      </c>
      <c r="E293" s="30">
        <v>0.27</v>
      </c>
      <c r="F293" s="30">
        <v>0.22</v>
      </c>
      <c r="G293" s="30">
        <v>0.18</v>
      </c>
      <c r="H293" s="30">
        <v>0.25</v>
      </c>
      <c r="I293" s="30">
        <v>0.33</v>
      </c>
      <c r="J293" s="30">
        <v>0.23</v>
      </c>
      <c r="K293" s="30">
        <v>0.21</v>
      </c>
      <c r="L293" s="30">
        <f t="shared" si="43"/>
        <v>0.2233333333333333</v>
      </c>
    </row>
    <row r="294" spans="1:12" ht="12.75">
      <c r="A294" t="s">
        <v>50</v>
      </c>
      <c r="B294" t="s">
        <v>21</v>
      </c>
      <c r="C294" s="30">
        <v>0.05</v>
      </c>
      <c r="D294" s="30">
        <v>0.16</v>
      </c>
      <c r="E294" s="30">
        <v>0.22</v>
      </c>
      <c r="F294" s="30">
        <v>0.18</v>
      </c>
      <c r="G294" s="30">
        <v>0.21</v>
      </c>
      <c r="H294" s="30">
        <v>0.37</v>
      </c>
      <c r="I294" s="30">
        <v>0.4</v>
      </c>
      <c r="J294" s="30">
        <v>0.31</v>
      </c>
      <c r="K294" s="30">
        <v>0.28</v>
      </c>
      <c r="L294" s="30">
        <f t="shared" si="43"/>
        <v>0.20333333333333334</v>
      </c>
    </row>
    <row r="295" spans="1:12" ht="12.75">
      <c r="A295" t="s">
        <v>51</v>
      </c>
      <c r="B295" t="s">
        <v>21</v>
      </c>
      <c r="C295" s="30">
        <v>0.09</v>
      </c>
      <c r="D295" s="30">
        <v>0.07</v>
      </c>
      <c r="E295" s="30">
        <v>0.2</v>
      </c>
      <c r="F295" s="30">
        <v>0.15</v>
      </c>
      <c r="G295" s="30">
        <v>0.24</v>
      </c>
      <c r="H295" s="30">
        <v>0.33</v>
      </c>
      <c r="I295" s="30">
        <v>0.47</v>
      </c>
      <c r="J295" s="30">
        <v>0.32</v>
      </c>
      <c r="K295" s="30">
        <v>0.3</v>
      </c>
      <c r="L295" s="30">
        <f t="shared" si="43"/>
        <v>0.19666666666666666</v>
      </c>
    </row>
    <row r="296" spans="1:12" ht="12.75">
      <c r="A296" t="s">
        <v>52</v>
      </c>
      <c r="B296" t="s">
        <v>21</v>
      </c>
      <c r="C296" s="30">
        <v>0.04</v>
      </c>
      <c r="D296" s="30">
        <v>0.12</v>
      </c>
      <c r="E296" s="30">
        <v>0.19</v>
      </c>
      <c r="F296" s="30">
        <v>0.2</v>
      </c>
      <c r="G296" s="30">
        <v>0.21</v>
      </c>
      <c r="H296" s="30">
        <v>0.29</v>
      </c>
      <c r="I296" s="30">
        <v>0.48</v>
      </c>
      <c r="J296" s="30">
        <v>0.3</v>
      </c>
      <c r="K296" s="30">
        <v>0.28</v>
      </c>
      <c r="L296" s="30">
        <f t="shared" si="43"/>
        <v>0.19999999999999998</v>
      </c>
    </row>
    <row r="297" spans="1:12" ht="12.75">
      <c r="A297" t="s">
        <v>53</v>
      </c>
      <c r="B297" t="s">
        <v>21</v>
      </c>
      <c r="C297" s="30">
        <v>0.05</v>
      </c>
      <c r="D297" s="30">
        <v>0.04</v>
      </c>
      <c r="E297" s="30">
        <v>0.13</v>
      </c>
      <c r="F297" s="30">
        <v>0.18</v>
      </c>
      <c r="G297" s="30">
        <v>0.23</v>
      </c>
      <c r="H297" s="30">
        <v>0.44</v>
      </c>
      <c r="I297" s="30">
        <v>0.68</v>
      </c>
      <c r="J297" s="30">
        <v>0.39</v>
      </c>
      <c r="K297" s="30">
        <v>0.35</v>
      </c>
      <c r="L297" s="30">
        <f t="shared" si="43"/>
        <v>0.18000000000000002</v>
      </c>
    </row>
    <row r="298" spans="1:12" ht="12.75">
      <c r="A298" t="s">
        <v>66</v>
      </c>
      <c r="B298" t="s">
        <v>21</v>
      </c>
      <c r="C298" s="30">
        <v>0.07</v>
      </c>
      <c r="D298" s="30">
        <v>0.17</v>
      </c>
      <c r="E298" s="30">
        <v>0.25</v>
      </c>
      <c r="F298" s="30">
        <v>0.2</v>
      </c>
      <c r="G298" s="30">
        <v>0.29</v>
      </c>
      <c r="H298" s="30">
        <v>0.43</v>
      </c>
      <c r="I298" s="30">
        <v>0.68</v>
      </c>
      <c r="J298" s="30">
        <v>0.41</v>
      </c>
      <c r="K298" s="30">
        <v>0.39</v>
      </c>
      <c r="L298" s="30">
        <f t="shared" si="43"/>
        <v>0.24666666666666667</v>
      </c>
    </row>
    <row r="299" spans="1:12" ht="12.75">
      <c r="A299" t="s">
        <v>54</v>
      </c>
      <c r="B299" t="s">
        <v>21</v>
      </c>
      <c r="C299" s="30">
        <v>0.14</v>
      </c>
      <c r="D299" s="30">
        <v>0.11</v>
      </c>
      <c r="E299" s="30">
        <v>0.12</v>
      </c>
      <c r="F299" s="30">
        <v>0.2</v>
      </c>
      <c r="G299" s="30">
        <v>0.2</v>
      </c>
      <c r="H299" s="30">
        <v>0.33</v>
      </c>
      <c r="I299" s="30">
        <v>0.62</v>
      </c>
      <c r="J299" s="30">
        <v>0.33</v>
      </c>
      <c r="K299" s="30">
        <v>0.33</v>
      </c>
      <c r="L299" s="30">
        <f t="shared" si="43"/>
        <v>0.17333333333333334</v>
      </c>
    </row>
    <row r="300" spans="1:12" ht="12.75">
      <c r="A300" t="s">
        <v>60</v>
      </c>
      <c r="B300" t="s">
        <v>21</v>
      </c>
      <c r="C300" s="30">
        <v>0.21</v>
      </c>
      <c r="D300" s="30">
        <v>0.24</v>
      </c>
      <c r="E300" s="30">
        <v>0.51</v>
      </c>
      <c r="F300" s="30">
        <v>0.25</v>
      </c>
      <c r="G300" s="30">
        <v>0.19</v>
      </c>
      <c r="H300" s="30">
        <v>0.21</v>
      </c>
      <c r="I300" s="30">
        <v>0.27</v>
      </c>
      <c r="J300" s="30">
        <v>0.17</v>
      </c>
      <c r="K300" s="30">
        <v>0.14</v>
      </c>
      <c r="L300" s="30">
        <f>AVERAGE(E300:G300)</f>
        <v>0.31666666666666665</v>
      </c>
    </row>
    <row r="301" spans="2:12" s="2" customFormat="1" ht="12.75">
      <c r="B301" s="2" t="s">
        <v>40</v>
      </c>
      <c r="C301" s="31">
        <f>AVERAGE(C288:C300)</f>
        <v>0.09692307692307695</v>
      </c>
      <c r="D301" s="31">
        <f aca="true" t="shared" si="44" ref="D301:L301">AVERAGE(D288:D300)</f>
        <v>0.1353846153846154</v>
      </c>
      <c r="E301" s="31">
        <f t="shared" si="44"/>
        <v>0.2330769230769231</v>
      </c>
      <c r="F301" s="31">
        <f t="shared" si="44"/>
        <v>0.17923076923076925</v>
      </c>
      <c r="G301" s="31">
        <f t="shared" si="44"/>
        <v>0.19846153846153847</v>
      </c>
      <c r="H301" s="31">
        <f t="shared" si="44"/>
        <v>0.2846153846153846</v>
      </c>
      <c r="I301" s="31">
        <f t="shared" si="44"/>
        <v>0.40923076923076923</v>
      </c>
      <c r="J301" s="31">
        <f t="shared" si="44"/>
        <v>0.24615384615384617</v>
      </c>
      <c r="K301" s="31">
        <f t="shared" si="44"/>
        <v>0.21846153846153848</v>
      </c>
      <c r="L301" s="31">
        <f t="shared" si="44"/>
        <v>0.20358974358974358</v>
      </c>
    </row>
    <row r="302" spans="2:12" s="2" customFormat="1" ht="12.75">
      <c r="B302" s="2" t="s">
        <v>69</v>
      </c>
      <c r="C302" s="31">
        <f>STDEV(C288:C300)</f>
        <v>0.05039586877655337</v>
      </c>
      <c r="D302" s="31">
        <f aca="true" t="shared" si="45" ref="D302:L302">STDEV(D288:D300)</f>
        <v>0.05724441524658168</v>
      </c>
      <c r="E302" s="31">
        <f t="shared" si="45"/>
        <v>0.10282546826091732</v>
      </c>
      <c r="F302" s="31">
        <f t="shared" si="45"/>
        <v>0.04769023982282934</v>
      </c>
      <c r="G302" s="31">
        <f t="shared" si="45"/>
        <v>0.06094343741620223</v>
      </c>
      <c r="H302" s="31">
        <f t="shared" si="45"/>
        <v>0.10013452489987189</v>
      </c>
      <c r="I302" s="31">
        <f t="shared" si="45"/>
        <v>0.16730518713125922</v>
      </c>
      <c r="J302" s="31">
        <f t="shared" si="45"/>
        <v>0.10828499907947092</v>
      </c>
      <c r="K302" s="31">
        <f t="shared" si="45"/>
        <v>0.11186644968042278</v>
      </c>
      <c r="L302" s="31">
        <f t="shared" si="45"/>
        <v>0.05154037501231691</v>
      </c>
    </row>
    <row r="303" spans="3:12" ht="12.75"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 ht="12.75">
      <c r="A304" s="2" t="s">
        <v>99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</row>
    <row r="305" spans="1:12" ht="12.75">
      <c r="A305" t="s">
        <v>67</v>
      </c>
      <c r="B305" t="s">
        <v>21</v>
      </c>
      <c r="C305" s="30">
        <v>0.51</v>
      </c>
      <c r="D305" s="30">
        <v>0.19</v>
      </c>
      <c r="E305" s="30">
        <v>0.2</v>
      </c>
      <c r="F305" s="30">
        <v>0.3</v>
      </c>
      <c r="G305" s="30">
        <v>0.47</v>
      </c>
      <c r="H305" s="30">
        <v>0.68</v>
      </c>
      <c r="I305" s="30">
        <v>0.84</v>
      </c>
      <c r="J305" s="30">
        <v>0.66</v>
      </c>
      <c r="K305" s="30">
        <v>0.61</v>
      </c>
      <c r="L305" s="30">
        <f t="shared" si="43"/>
        <v>0.3233333333333333</v>
      </c>
    </row>
    <row r="306" spans="1:12" ht="12.75">
      <c r="A306" t="s">
        <v>56</v>
      </c>
      <c r="B306" t="s">
        <v>21</v>
      </c>
      <c r="C306" s="30">
        <v>0.18</v>
      </c>
      <c r="D306" s="30">
        <v>0.16</v>
      </c>
      <c r="E306" s="30">
        <v>0.17</v>
      </c>
      <c r="F306" s="30">
        <v>0.2</v>
      </c>
      <c r="G306" s="30">
        <v>0.23</v>
      </c>
      <c r="H306" s="30">
        <v>0.53</v>
      </c>
      <c r="I306" s="30">
        <v>0.65</v>
      </c>
      <c r="J306" s="30">
        <v>0.47</v>
      </c>
      <c r="K306" s="30">
        <v>0.43</v>
      </c>
      <c r="L306" s="30">
        <f t="shared" si="43"/>
        <v>0.19999999999999998</v>
      </c>
    </row>
    <row r="307" spans="1:12" ht="12.75">
      <c r="A307" t="s">
        <v>57</v>
      </c>
      <c r="B307" t="s">
        <v>21</v>
      </c>
      <c r="C307" s="30">
        <v>0.18</v>
      </c>
      <c r="D307" s="30">
        <v>0.16</v>
      </c>
      <c r="E307" s="30">
        <v>0.17</v>
      </c>
      <c r="F307" s="30">
        <v>0.2</v>
      </c>
      <c r="G307" s="30">
        <v>0.23</v>
      </c>
      <c r="H307" s="30">
        <v>0.53</v>
      </c>
      <c r="I307" s="30">
        <v>0.65</v>
      </c>
      <c r="J307" s="30">
        <v>0.47</v>
      </c>
      <c r="K307" s="30">
        <v>0.43</v>
      </c>
      <c r="L307" s="30">
        <f t="shared" si="43"/>
        <v>0.19999999999999998</v>
      </c>
    </row>
    <row r="308" spans="2:12" s="2" customFormat="1" ht="12.75">
      <c r="B308" s="2" t="s">
        <v>40</v>
      </c>
      <c r="C308" s="31">
        <f>AVERAGE(C305:C307)</f>
        <v>0.29</v>
      </c>
      <c r="D308" s="31">
        <f aca="true" t="shared" si="46" ref="D308:L308">AVERAGE(D305:D307)</f>
        <v>0.17</v>
      </c>
      <c r="E308" s="31">
        <f t="shared" si="46"/>
        <v>0.18000000000000002</v>
      </c>
      <c r="F308" s="31">
        <f t="shared" si="46"/>
        <v>0.2333333333333333</v>
      </c>
      <c r="G308" s="31">
        <f t="shared" si="46"/>
        <v>0.31</v>
      </c>
      <c r="H308" s="31">
        <f t="shared" si="46"/>
        <v>0.58</v>
      </c>
      <c r="I308" s="31">
        <f t="shared" si="46"/>
        <v>0.7133333333333334</v>
      </c>
      <c r="J308" s="31">
        <f t="shared" si="46"/>
        <v>0.5333333333333333</v>
      </c>
      <c r="K308" s="31">
        <f t="shared" si="46"/>
        <v>0.49</v>
      </c>
      <c r="L308" s="31">
        <f t="shared" si="46"/>
        <v>0.24111111111111108</v>
      </c>
    </row>
    <row r="309" spans="2:12" s="2" customFormat="1" ht="12.75">
      <c r="B309" s="2" t="s">
        <v>69</v>
      </c>
      <c r="C309" s="31">
        <f>STDEV(C305:C307)</f>
        <v>0.19052558883257656</v>
      </c>
      <c r="D309" s="31">
        <f aca="true" t="shared" si="47" ref="D309:L309">STDEV(D305:D307)</f>
        <v>0.01732050807568882</v>
      </c>
      <c r="E309" s="31">
        <f t="shared" si="47"/>
        <v>0.01732050807568902</v>
      </c>
      <c r="F309" s="31">
        <f t="shared" si="47"/>
        <v>0.05773502691896276</v>
      </c>
      <c r="G309" s="31">
        <f t="shared" si="47"/>
        <v>0.13856406460551027</v>
      </c>
      <c r="H309" s="31">
        <f t="shared" si="47"/>
        <v>0.08660254037844359</v>
      </c>
      <c r="I309" s="31">
        <f t="shared" si="47"/>
        <v>0.10969655114602893</v>
      </c>
      <c r="J309" s="31">
        <f t="shared" si="47"/>
        <v>0.10969655114602943</v>
      </c>
      <c r="K309" s="31">
        <f t="shared" si="47"/>
        <v>0.10392304845413253</v>
      </c>
      <c r="L309" s="31">
        <f t="shared" si="47"/>
        <v>0.0712065332000537</v>
      </c>
    </row>
    <row r="310" spans="3:12" ht="12.75"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1:12" ht="12.75">
      <c r="A311" t="s">
        <v>60</v>
      </c>
      <c r="B311" t="s">
        <v>21</v>
      </c>
      <c r="C311" s="30">
        <v>0.21</v>
      </c>
      <c r="D311" s="30">
        <v>0.24</v>
      </c>
      <c r="E311" s="30">
        <v>0.51</v>
      </c>
      <c r="F311" s="30">
        <v>0.25</v>
      </c>
      <c r="G311" s="30">
        <v>0.19</v>
      </c>
      <c r="H311" s="30">
        <v>0.21</v>
      </c>
      <c r="I311" s="30">
        <v>0.27</v>
      </c>
      <c r="J311" s="30">
        <v>0.17</v>
      </c>
      <c r="K311" s="30">
        <v>0.14</v>
      </c>
      <c r="L311" s="30">
        <f t="shared" si="43"/>
        <v>0.31666666666666665</v>
      </c>
    </row>
    <row r="312" spans="1:12" ht="12.75">
      <c r="A312" t="s">
        <v>61</v>
      </c>
      <c r="B312" t="s">
        <v>21</v>
      </c>
      <c r="C312" s="30">
        <v>0.2</v>
      </c>
      <c r="D312" s="30">
        <v>0.48</v>
      </c>
      <c r="E312" s="30">
        <v>0.22</v>
      </c>
      <c r="F312" s="30">
        <v>0.19</v>
      </c>
      <c r="G312" s="30">
        <v>0.22</v>
      </c>
      <c r="H312" s="30">
        <v>0.32</v>
      </c>
      <c r="I312" s="30">
        <v>0.37</v>
      </c>
      <c r="J312" s="30">
        <v>0.27</v>
      </c>
      <c r="K312" s="30">
        <v>0.24</v>
      </c>
      <c r="L312" s="30">
        <f t="shared" si="43"/>
        <v>0.21</v>
      </c>
    </row>
    <row r="313" spans="1:12" ht="12.75">
      <c r="A313" t="s">
        <v>62</v>
      </c>
      <c r="B313" t="s">
        <v>21</v>
      </c>
      <c r="C313" s="30">
        <v>0.26</v>
      </c>
      <c r="D313" s="30">
        <v>0.29</v>
      </c>
      <c r="E313" s="30">
        <v>0.33</v>
      </c>
      <c r="F313" s="30">
        <v>0.28</v>
      </c>
      <c r="G313" s="30">
        <v>0.41</v>
      </c>
      <c r="H313" s="30">
        <v>0.52</v>
      </c>
      <c r="I313" s="30">
        <v>0.58</v>
      </c>
      <c r="J313" s="30">
        <v>0.46</v>
      </c>
      <c r="K313" s="30">
        <v>0.41</v>
      </c>
      <c r="L313" s="30">
        <f t="shared" si="43"/>
        <v>0.34</v>
      </c>
    </row>
    <row r="315" spans="3:12" s="2" customFormat="1" ht="12.75">
      <c r="C315" s="2">
        <v>125</v>
      </c>
      <c r="D315" s="2">
        <v>250</v>
      </c>
      <c r="E315" s="2">
        <v>500</v>
      </c>
      <c r="F315" s="2">
        <v>1000</v>
      </c>
      <c r="G315" s="2">
        <v>2000</v>
      </c>
      <c r="H315" s="2">
        <v>4000</v>
      </c>
      <c r="I315" s="2">
        <v>8000</v>
      </c>
      <c r="J315" s="2" t="s">
        <v>3</v>
      </c>
      <c r="K315" s="2" t="s">
        <v>4</v>
      </c>
      <c r="L315" s="2" t="s">
        <v>73</v>
      </c>
    </row>
    <row r="316" spans="1:12" ht="12.75">
      <c r="A316" t="s">
        <v>42</v>
      </c>
      <c r="B316" t="s">
        <v>22</v>
      </c>
      <c r="C316" s="8">
        <v>0.06</v>
      </c>
      <c r="D316" s="8">
        <v>0.18</v>
      </c>
      <c r="E316" s="8">
        <v>0.07</v>
      </c>
      <c r="F316" s="8">
        <v>0.08</v>
      </c>
      <c r="G316" s="8">
        <v>0.05</v>
      </c>
      <c r="H316" s="8">
        <v>0.1</v>
      </c>
      <c r="I316" s="8">
        <v>0.07</v>
      </c>
      <c r="J316" s="8">
        <v>0.07</v>
      </c>
      <c r="K316" s="8">
        <v>0.07</v>
      </c>
      <c r="L316" s="8">
        <f>AVERAGE(E316:G316)</f>
        <v>0.06666666666666667</v>
      </c>
    </row>
    <row r="317" spans="1:12" ht="12.75">
      <c r="A317" t="s">
        <v>43</v>
      </c>
      <c r="B317" t="s">
        <v>22</v>
      </c>
      <c r="C317" s="8">
        <v>0.09</v>
      </c>
      <c r="D317" s="8">
        <v>0.08</v>
      </c>
      <c r="E317" s="8">
        <v>0.1</v>
      </c>
      <c r="F317" s="8">
        <v>0.08</v>
      </c>
      <c r="G317" s="8">
        <v>0.05</v>
      </c>
      <c r="H317" s="8">
        <v>0.11</v>
      </c>
      <c r="I317" s="8">
        <v>0.12</v>
      </c>
      <c r="J317" s="8">
        <v>0.06</v>
      </c>
      <c r="K317" s="8">
        <v>0.05</v>
      </c>
      <c r="L317" s="8">
        <f aca="true" t="shared" si="48" ref="L317:L345">AVERAGE(E317:G317)</f>
        <v>0.07666666666666666</v>
      </c>
    </row>
    <row r="318" spans="3:12" ht="12.75"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2" t="s">
        <v>114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t="s">
        <v>44</v>
      </c>
      <c r="B320" t="s">
        <v>22</v>
      </c>
      <c r="C320" s="8">
        <v>0.05</v>
      </c>
      <c r="D320" s="8">
        <v>0.08</v>
      </c>
      <c r="E320" s="8">
        <v>0.18</v>
      </c>
      <c r="F320" s="8">
        <v>0.04</v>
      </c>
      <c r="G320" s="8">
        <v>0.07</v>
      </c>
      <c r="H320" s="8">
        <v>0.05</v>
      </c>
      <c r="I320" s="8">
        <v>0.11</v>
      </c>
      <c r="J320" s="8">
        <v>0.05</v>
      </c>
      <c r="K320" s="8">
        <v>0.04</v>
      </c>
      <c r="L320" s="8">
        <f t="shared" si="48"/>
        <v>0.09666666666666668</v>
      </c>
    </row>
    <row r="321" spans="1:12" ht="12.75">
      <c r="A321" t="s">
        <v>45</v>
      </c>
      <c r="B321" t="s">
        <v>22</v>
      </c>
      <c r="C321" s="8">
        <v>0.14</v>
      </c>
      <c r="D321" s="8">
        <v>0.15</v>
      </c>
      <c r="E321" s="8">
        <v>0.18</v>
      </c>
      <c r="F321" s="8">
        <v>0.09</v>
      </c>
      <c r="G321" s="8">
        <v>0.06</v>
      </c>
      <c r="H321" s="8">
        <v>0.07</v>
      </c>
      <c r="I321" s="8">
        <v>0.09</v>
      </c>
      <c r="J321" s="8">
        <v>0.04</v>
      </c>
      <c r="K321" s="8">
        <v>0.03</v>
      </c>
      <c r="L321" s="8">
        <f t="shared" si="48"/>
        <v>0.11</v>
      </c>
    </row>
    <row r="322" spans="1:12" ht="12.75">
      <c r="A322" t="s">
        <v>46</v>
      </c>
      <c r="B322" t="s">
        <v>22</v>
      </c>
      <c r="C322" s="8">
        <v>0.11</v>
      </c>
      <c r="D322" s="8">
        <v>0.19</v>
      </c>
      <c r="E322" s="8">
        <v>0.13</v>
      </c>
      <c r="F322" s="8">
        <v>0.13</v>
      </c>
      <c r="G322" s="8">
        <v>0.12</v>
      </c>
      <c r="H322" s="8">
        <v>0.12</v>
      </c>
      <c r="I322" s="8">
        <v>0.14</v>
      </c>
      <c r="J322" s="8">
        <v>0.07</v>
      </c>
      <c r="K322" s="8">
        <v>0.05</v>
      </c>
      <c r="L322" s="8">
        <f t="shared" si="48"/>
        <v>0.12666666666666668</v>
      </c>
    </row>
    <row r="323" spans="1:12" ht="12.75">
      <c r="A323" t="s">
        <v>47</v>
      </c>
      <c r="B323" t="s">
        <v>22</v>
      </c>
      <c r="C323" s="8">
        <v>0.11</v>
      </c>
      <c r="D323" s="8">
        <v>0.21</v>
      </c>
      <c r="E323" s="8">
        <v>0.22</v>
      </c>
      <c r="F323" s="8">
        <v>0.15</v>
      </c>
      <c r="G323" s="8">
        <v>0.14</v>
      </c>
      <c r="H323" s="8">
        <v>0.13</v>
      </c>
      <c r="I323" s="8">
        <v>0.13</v>
      </c>
      <c r="J323" s="8">
        <v>0.08</v>
      </c>
      <c r="K323" s="8">
        <v>0.06</v>
      </c>
      <c r="L323" s="8">
        <f t="shared" si="48"/>
        <v>0.17</v>
      </c>
    </row>
    <row r="324" spans="1:12" ht="12.75">
      <c r="A324" t="s">
        <v>48</v>
      </c>
      <c r="B324" t="s">
        <v>22</v>
      </c>
      <c r="C324" s="8">
        <v>0.11</v>
      </c>
      <c r="D324" s="8">
        <v>0.16</v>
      </c>
      <c r="E324" s="8">
        <v>0.23</v>
      </c>
      <c r="F324" s="8">
        <v>0.14</v>
      </c>
      <c r="G324" s="8">
        <v>0.18</v>
      </c>
      <c r="H324" s="8">
        <v>0.17</v>
      </c>
      <c r="I324" s="8">
        <v>0.18</v>
      </c>
      <c r="J324" s="8">
        <v>0.14</v>
      </c>
      <c r="K324" s="8">
        <v>0.11</v>
      </c>
      <c r="L324" s="8">
        <f t="shared" si="48"/>
        <v>0.18333333333333335</v>
      </c>
    </row>
    <row r="325" spans="1:12" ht="12.75">
      <c r="A325" t="s">
        <v>49</v>
      </c>
      <c r="B325" t="s">
        <v>22</v>
      </c>
      <c r="C325" s="8">
        <v>0.13</v>
      </c>
      <c r="D325" s="8">
        <v>0.17</v>
      </c>
      <c r="E325" s="8">
        <v>0.22</v>
      </c>
      <c r="F325" s="8">
        <v>0.17</v>
      </c>
      <c r="G325" s="8">
        <v>0.14</v>
      </c>
      <c r="H325" s="8">
        <v>0.15</v>
      </c>
      <c r="I325" s="8">
        <v>0.15</v>
      </c>
      <c r="J325" s="8">
        <v>0.13</v>
      </c>
      <c r="K325" s="8">
        <v>0.11</v>
      </c>
      <c r="L325" s="8">
        <f t="shared" si="48"/>
        <v>0.17666666666666667</v>
      </c>
    </row>
    <row r="326" spans="1:12" ht="12.75">
      <c r="A326" t="s">
        <v>50</v>
      </c>
      <c r="B326" t="s">
        <v>22</v>
      </c>
      <c r="C326" s="8">
        <v>0.1</v>
      </c>
      <c r="D326" s="8">
        <v>0.16</v>
      </c>
      <c r="E326" s="8">
        <v>0.2</v>
      </c>
      <c r="F326" s="8">
        <v>0.15</v>
      </c>
      <c r="G326" s="8">
        <v>0.18</v>
      </c>
      <c r="H326" s="8">
        <v>0.25</v>
      </c>
      <c r="I326" s="8">
        <v>0.19</v>
      </c>
      <c r="J326" s="8">
        <v>0.2</v>
      </c>
      <c r="K326" s="8">
        <v>0.17</v>
      </c>
      <c r="L326" s="8">
        <f t="shared" si="48"/>
        <v>0.17666666666666667</v>
      </c>
    </row>
    <row r="327" spans="1:12" ht="12.75">
      <c r="A327" t="s">
        <v>51</v>
      </c>
      <c r="B327" t="s">
        <v>22</v>
      </c>
      <c r="C327" s="8">
        <v>0.12</v>
      </c>
      <c r="D327" s="8">
        <v>0.12</v>
      </c>
      <c r="E327" s="8">
        <v>0.18</v>
      </c>
      <c r="F327" s="8">
        <v>0.14</v>
      </c>
      <c r="G327" s="8">
        <v>0.17</v>
      </c>
      <c r="H327" s="8">
        <v>0.19</v>
      </c>
      <c r="I327" s="8">
        <v>0.23</v>
      </c>
      <c r="J327" s="8">
        <v>0.18</v>
      </c>
      <c r="K327" s="8">
        <v>0.17</v>
      </c>
      <c r="L327" s="8">
        <f t="shared" si="48"/>
        <v>0.16333333333333333</v>
      </c>
    </row>
    <row r="328" spans="1:12" ht="12.75">
      <c r="A328" t="s">
        <v>52</v>
      </c>
      <c r="B328" t="s">
        <v>22</v>
      </c>
      <c r="C328" s="8">
        <v>0.07</v>
      </c>
      <c r="D328" s="8">
        <v>0.14</v>
      </c>
      <c r="E328" s="8">
        <v>0.17</v>
      </c>
      <c r="F328" s="8">
        <v>0.18</v>
      </c>
      <c r="G328" s="8">
        <v>0.17</v>
      </c>
      <c r="H328" s="8">
        <v>0.18</v>
      </c>
      <c r="I328" s="8">
        <v>0.22</v>
      </c>
      <c r="J328" s="8">
        <v>0.18</v>
      </c>
      <c r="K328" s="8">
        <v>0.17</v>
      </c>
      <c r="L328" s="8">
        <f t="shared" si="48"/>
        <v>0.17333333333333334</v>
      </c>
    </row>
    <row r="329" spans="1:12" ht="12.75">
      <c r="A329" t="s">
        <v>53</v>
      </c>
      <c r="B329" t="s">
        <v>22</v>
      </c>
      <c r="C329" s="8">
        <v>0.09</v>
      </c>
      <c r="D329" s="8">
        <v>0.09</v>
      </c>
      <c r="E329" s="8">
        <v>0.15</v>
      </c>
      <c r="F329" s="8">
        <v>0.18</v>
      </c>
      <c r="G329" s="8">
        <v>0.19</v>
      </c>
      <c r="H329" s="8">
        <v>0.24</v>
      </c>
      <c r="I329" s="8">
        <v>0.27</v>
      </c>
      <c r="J329" s="8">
        <v>0.22</v>
      </c>
      <c r="K329" s="8">
        <v>0.19</v>
      </c>
      <c r="L329" s="8">
        <f t="shared" si="48"/>
        <v>0.17333333333333334</v>
      </c>
    </row>
    <row r="330" spans="1:12" ht="12.75">
      <c r="A330" t="s">
        <v>66</v>
      </c>
      <c r="B330" t="s">
        <v>22</v>
      </c>
      <c r="C330" s="8">
        <v>0.12</v>
      </c>
      <c r="D330" s="8">
        <v>0.17</v>
      </c>
      <c r="E330" s="8">
        <v>0.22</v>
      </c>
      <c r="F330" s="8">
        <v>0.19</v>
      </c>
      <c r="G330" s="8">
        <v>0.22</v>
      </c>
      <c r="H330" s="8">
        <v>0.24</v>
      </c>
      <c r="I330" s="8">
        <v>0.29</v>
      </c>
      <c r="J330" s="8">
        <v>0.22</v>
      </c>
      <c r="K330" s="8">
        <v>0.21</v>
      </c>
      <c r="L330" s="8">
        <f t="shared" si="48"/>
        <v>0.21</v>
      </c>
    </row>
    <row r="331" spans="1:12" ht="12.75">
      <c r="A331" t="s">
        <v>54</v>
      </c>
      <c r="B331" t="s">
        <v>22</v>
      </c>
      <c r="C331" s="8">
        <v>0.15</v>
      </c>
      <c r="D331" s="8">
        <v>0.13</v>
      </c>
      <c r="E331" s="8">
        <v>0.16</v>
      </c>
      <c r="F331" s="8">
        <v>0.17</v>
      </c>
      <c r="G331" s="8">
        <v>0.18</v>
      </c>
      <c r="H331" s="8">
        <v>0.21</v>
      </c>
      <c r="I331" s="8">
        <v>0.28</v>
      </c>
      <c r="J331" s="8">
        <v>0.21</v>
      </c>
      <c r="K331" s="8">
        <v>0.21</v>
      </c>
      <c r="L331" s="8">
        <f t="shared" si="48"/>
        <v>0.17</v>
      </c>
    </row>
    <row r="332" spans="1:12" ht="12.75">
      <c r="A332" t="s">
        <v>60</v>
      </c>
      <c r="B332" t="s">
        <v>22</v>
      </c>
      <c r="C332" s="8">
        <v>0.19</v>
      </c>
      <c r="D332" s="8">
        <v>0.16</v>
      </c>
      <c r="E332" s="8">
        <v>0.29</v>
      </c>
      <c r="F332" s="8">
        <v>0.17</v>
      </c>
      <c r="G332" s="8">
        <v>0.12</v>
      </c>
      <c r="H332" s="8">
        <v>0.1</v>
      </c>
      <c r="I332" s="8">
        <v>0.15</v>
      </c>
      <c r="J332" s="8">
        <v>0.09</v>
      </c>
      <c r="K332" s="8">
        <v>0.08</v>
      </c>
      <c r="L332" s="8">
        <f>AVERAGE(E332:G332)</f>
        <v>0.19333333333333333</v>
      </c>
    </row>
    <row r="333" spans="2:12" s="2" customFormat="1" ht="12.75">
      <c r="B333" s="2" t="s">
        <v>40</v>
      </c>
      <c r="C333" s="14">
        <f>AVERAGE(C320:C332)</f>
        <v>0.11461538461538459</v>
      </c>
      <c r="D333" s="14">
        <f aca="true" t="shared" si="49" ref="D333:L333">AVERAGE(D320:D332)</f>
        <v>0.14846153846153848</v>
      </c>
      <c r="E333" s="14">
        <f t="shared" si="49"/>
        <v>0.1946153846153846</v>
      </c>
      <c r="F333" s="14">
        <f t="shared" si="49"/>
        <v>0.14615384615384613</v>
      </c>
      <c r="G333" s="14">
        <f t="shared" si="49"/>
        <v>0.14923076923076922</v>
      </c>
      <c r="H333" s="14">
        <f t="shared" si="49"/>
        <v>0.16153846153846155</v>
      </c>
      <c r="I333" s="14">
        <f t="shared" si="49"/>
        <v>0.18692307692307694</v>
      </c>
      <c r="J333" s="14">
        <f t="shared" si="49"/>
        <v>0.1392307692307692</v>
      </c>
      <c r="K333" s="14">
        <f t="shared" si="49"/>
        <v>0.12307692307692308</v>
      </c>
      <c r="L333" s="14">
        <f t="shared" si="49"/>
        <v>0.1633333333333333</v>
      </c>
    </row>
    <row r="334" spans="2:12" s="2" customFormat="1" ht="12.75">
      <c r="B334" s="2" t="s">
        <v>69</v>
      </c>
      <c r="C334" s="14">
        <f>STDEV(C320:C332)</f>
        <v>0.035264567820827555</v>
      </c>
      <c r="D334" s="14">
        <f aca="true" t="shared" si="50" ref="D334:L334">STDEV(D320:D332)</f>
        <v>0.03670743654133169</v>
      </c>
      <c r="E334" s="14">
        <f t="shared" si="50"/>
        <v>0.041756313817071414</v>
      </c>
      <c r="F334" s="14">
        <f t="shared" si="50"/>
        <v>0.04154083563965735</v>
      </c>
      <c r="G334" s="14">
        <f t="shared" si="50"/>
        <v>0.04698608632023217</v>
      </c>
      <c r="H334" s="14">
        <f t="shared" si="50"/>
        <v>0.0653000962028584</v>
      </c>
      <c r="I334" s="14">
        <f t="shared" si="50"/>
        <v>0.0662551401005506</v>
      </c>
      <c r="J334" s="14">
        <f t="shared" si="50"/>
        <v>0.0668906493791096</v>
      </c>
      <c r="K334" s="14">
        <f t="shared" si="50"/>
        <v>0.0666314009288683</v>
      </c>
      <c r="L334" s="14">
        <f t="shared" si="50"/>
        <v>0.03260311278026945</v>
      </c>
    </row>
    <row r="335" spans="3:12" ht="12.75"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2" t="s">
        <v>99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t="s">
        <v>67</v>
      </c>
      <c r="B337" t="s">
        <v>22</v>
      </c>
      <c r="C337" s="8">
        <v>0.29</v>
      </c>
      <c r="D337" s="8">
        <v>0.23</v>
      </c>
      <c r="E337" s="8">
        <v>0.22</v>
      </c>
      <c r="F337" s="8">
        <v>0.24</v>
      </c>
      <c r="G337" s="8">
        <v>0.31</v>
      </c>
      <c r="H337" s="8">
        <v>0.37</v>
      </c>
      <c r="I337" s="8">
        <v>0.33</v>
      </c>
      <c r="J337" s="8">
        <v>0.32</v>
      </c>
      <c r="K337" s="8">
        <v>0.3</v>
      </c>
      <c r="L337" s="8">
        <f t="shared" si="48"/>
        <v>0.25666666666666665</v>
      </c>
    </row>
    <row r="338" spans="1:12" ht="12.75">
      <c r="A338" t="s">
        <v>56</v>
      </c>
      <c r="B338" t="s">
        <v>22</v>
      </c>
      <c r="C338" s="8">
        <v>0.16</v>
      </c>
      <c r="D338" s="8">
        <v>0.22</v>
      </c>
      <c r="E338" s="8">
        <v>0.18</v>
      </c>
      <c r="F338" s="8">
        <v>0.2</v>
      </c>
      <c r="G338" s="8">
        <v>0.2</v>
      </c>
      <c r="H338" s="8">
        <v>0.32</v>
      </c>
      <c r="I338" s="8">
        <v>0.32</v>
      </c>
      <c r="J338" s="8">
        <v>0.27</v>
      </c>
      <c r="K338" s="8">
        <v>0.25</v>
      </c>
      <c r="L338" s="8">
        <f t="shared" si="48"/>
        <v>0.19333333333333336</v>
      </c>
    </row>
    <row r="339" spans="1:12" ht="12.75">
      <c r="A339" t="s">
        <v>57</v>
      </c>
      <c r="B339" t="s">
        <v>22</v>
      </c>
      <c r="C339" s="8">
        <v>0.3</v>
      </c>
      <c r="D339" s="8">
        <v>0.18</v>
      </c>
      <c r="E339" s="8">
        <v>0.23</v>
      </c>
      <c r="F339" s="8">
        <v>0.22</v>
      </c>
      <c r="G339" s="8">
        <v>0.25</v>
      </c>
      <c r="H339" s="8">
        <v>0.35</v>
      </c>
      <c r="I339" s="8">
        <v>0.39</v>
      </c>
      <c r="J339" s="8">
        <v>0.35</v>
      </c>
      <c r="K339" s="8">
        <v>0.33</v>
      </c>
      <c r="L339" s="8">
        <f t="shared" si="48"/>
        <v>0.2333333333333333</v>
      </c>
    </row>
    <row r="340" spans="2:12" s="2" customFormat="1" ht="12.75">
      <c r="B340" s="2" t="s">
        <v>40</v>
      </c>
      <c r="C340" s="14">
        <f>AVERAGE(C337:C339)</f>
        <v>0.25</v>
      </c>
      <c r="D340" s="14">
        <f aca="true" t="shared" si="51" ref="D340:L340">AVERAGE(D337:D339)</f>
        <v>0.21</v>
      </c>
      <c r="E340" s="14">
        <f t="shared" si="51"/>
        <v>0.21</v>
      </c>
      <c r="F340" s="14">
        <f t="shared" si="51"/>
        <v>0.22</v>
      </c>
      <c r="G340" s="14">
        <f t="shared" si="51"/>
        <v>0.25333333333333335</v>
      </c>
      <c r="H340" s="14">
        <f t="shared" si="51"/>
        <v>0.3466666666666667</v>
      </c>
      <c r="I340" s="14">
        <f t="shared" si="51"/>
        <v>0.3466666666666667</v>
      </c>
      <c r="J340" s="14">
        <f t="shared" si="51"/>
        <v>0.31333333333333335</v>
      </c>
      <c r="K340" s="14">
        <f t="shared" si="51"/>
        <v>0.2933333333333334</v>
      </c>
      <c r="L340" s="14">
        <f t="shared" si="51"/>
        <v>0.22777777777777777</v>
      </c>
    </row>
    <row r="341" spans="2:12" s="2" customFormat="1" ht="12.75">
      <c r="B341" s="2" t="s">
        <v>69</v>
      </c>
      <c r="C341" s="14">
        <f>STDEV(C337:C339)</f>
        <v>0.07810249675906651</v>
      </c>
      <c r="D341" s="14">
        <f aca="true" t="shared" si="52" ref="D341:L341">STDEV(D337:D339)</f>
        <v>0.026457513110645762</v>
      </c>
      <c r="E341" s="14">
        <f t="shared" si="52"/>
        <v>0.026457513110645762</v>
      </c>
      <c r="F341" s="14">
        <f t="shared" si="52"/>
        <v>0.019999999999999938</v>
      </c>
      <c r="G341" s="14">
        <f t="shared" si="52"/>
        <v>0.05507570547286101</v>
      </c>
      <c r="H341" s="14">
        <f t="shared" si="52"/>
        <v>0.025166114784235548</v>
      </c>
      <c r="I341" s="14">
        <f t="shared" si="52"/>
        <v>0.03785938897200194</v>
      </c>
      <c r="J341" s="14">
        <f t="shared" si="52"/>
        <v>0.040414518843273635</v>
      </c>
      <c r="K341" s="14">
        <f t="shared" si="52"/>
        <v>0.040414518843273635</v>
      </c>
      <c r="L341" s="14">
        <f t="shared" si="52"/>
        <v>0.03203007845644357</v>
      </c>
    </row>
    <row r="342" spans="3:12" ht="12.75"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t="s">
        <v>60</v>
      </c>
      <c r="B343" t="s">
        <v>22</v>
      </c>
      <c r="C343" s="8">
        <v>0.19</v>
      </c>
      <c r="D343" s="8">
        <v>0.16</v>
      </c>
      <c r="E343" s="8">
        <v>0.29</v>
      </c>
      <c r="F343" s="8">
        <v>0.17</v>
      </c>
      <c r="G343" s="8">
        <v>0.12</v>
      </c>
      <c r="H343" s="8">
        <v>0.1</v>
      </c>
      <c r="I343" s="8">
        <v>0.15</v>
      </c>
      <c r="J343" s="8">
        <v>0.09</v>
      </c>
      <c r="K343" s="8">
        <v>0.08</v>
      </c>
      <c r="L343" s="8">
        <f t="shared" si="48"/>
        <v>0.19333333333333333</v>
      </c>
    </row>
    <row r="344" spans="1:12" ht="12.75">
      <c r="A344" t="s">
        <v>61</v>
      </c>
      <c r="B344" t="s">
        <v>22</v>
      </c>
      <c r="C344" s="8">
        <v>0.25</v>
      </c>
      <c r="D344" s="8">
        <v>0.35</v>
      </c>
      <c r="E344" s="8">
        <v>0.23</v>
      </c>
      <c r="F344" s="8">
        <v>0.15</v>
      </c>
      <c r="G344" s="8">
        <v>0.15</v>
      </c>
      <c r="H344" s="8">
        <v>0.18</v>
      </c>
      <c r="I344" s="8">
        <v>0.16</v>
      </c>
      <c r="J344" s="8">
        <v>0.15</v>
      </c>
      <c r="K344" s="8">
        <v>0.13</v>
      </c>
      <c r="L344" s="8">
        <f t="shared" si="48"/>
        <v>0.17666666666666667</v>
      </c>
    </row>
    <row r="345" spans="1:12" ht="12.75">
      <c r="A345" t="s">
        <v>62</v>
      </c>
      <c r="B345" t="s">
        <v>22</v>
      </c>
      <c r="C345" s="8">
        <v>0.29</v>
      </c>
      <c r="D345" s="8">
        <v>0.31</v>
      </c>
      <c r="E345" s="8">
        <v>0.31</v>
      </c>
      <c r="F345" s="8">
        <v>0.22</v>
      </c>
      <c r="G345" s="8">
        <v>0.3</v>
      </c>
      <c r="H345" s="8">
        <v>0.3</v>
      </c>
      <c r="I345" s="8">
        <v>0.31</v>
      </c>
      <c r="J345" s="8">
        <v>0.25</v>
      </c>
      <c r="K345" s="8">
        <v>0.21</v>
      </c>
      <c r="L345" s="8">
        <f t="shared" si="48"/>
        <v>0.27666666666666667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3"/>
  <sheetViews>
    <sheetView workbookViewId="0" topLeftCell="A1">
      <selection activeCell="A1" sqref="A1"/>
    </sheetView>
  </sheetViews>
  <sheetFormatPr defaultColWidth="9.140625" defaultRowHeight="12.75"/>
  <sheetData>
    <row r="1" spans="2:5" s="2" customFormat="1" ht="12.75">
      <c r="B1" s="2" t="s">
        <v>95</v>
      </c>
      <c r="C1" s="2" t="s">
        <v>96</v>
      </c>
      <c r="D1" s="2" t="s">
        <v>97</v>
      </c>
      <c r="E1" s="2" t="s">
        <v>98</v>
      </c>
    </row>
    <row r="2" spans="1:5" ht="12.75">
      <c r="A2" t="s">
        <v>42</v>
      </c>
      <c r="B2">
        <v>1</v>
      </c>
      <c r="C2">
        <v>0</v>
      </c>
      <c r="D2">
        <v>0</v>
      </c>
      <c r="E2" s="27">
        <f>(B2^2+C2^2+D2^2)^0.5</f>
        <v>1</v>
      </c>
    </row>
    <row r="3" spans="1:5" ht="12.75">
      <c r="A3" t="s">
        <v>43</v>
      </c>
      <c r="B3">
        <v>1</v>
      </c>
      <c r="C3">
        <v>2.15</v>
      </c>
      <c r="D3">
        <v>-0.01</v>
      </c>
      <c r="E3" s="27">
        <f aca="true" t="shared" si="0" ref="E3:E33">(B3^2+C3^2+D3^2)^0.5</f>
        <v>2.371202226719602</v>
      </c>
    </row>
    <row r="4" ht="12.75">
      <c r="E4" s="27"/>
    </row>
    <row r="5" spans="1:5" ht="12.75">
      <c r="A5" t="s">
        <v>44</v>
      </c>
      <c r="B5">
        <v>0</v>
      </c>
      <c r="C5">
        <v>4.73</v>
      </c>
      <c r="D5">
        <v>-1.45</v>
      </c>
      <c r="E5" s="27">
        <f t="shared" si="0"/>
        <v>4.947261868953372</v>
      </c>
    </row>
    <row r="6" spans="1:5" ht="12.75">
      <c r="A6" t="s">
        <v>45</v>
      </c>
      <c r="B6">
        <v>0</v>
      </c>
      <c r="C6">
        <v>6.75</v>
      </c>
      <c r="D6">
        <v>-1.45</v>
      </c>
      <c r="E6" s="27">
        <f t="shared" si="0"/>
        <v>6.9039843568768315</v>
      </c>
    </row>
    <row r="7" spans="1:5" ht="12.75">
      <c r="A7" t="s">
        <v>46</v>
      </c>
      <c r="B7">
        <v>0</v>
      </c>
      <c r="C7">
        <v>8.95</v>
      </c>
      <c r="D7">
        <v>-1.45</v>
      </c>
      <c r="E7" s="27">
        <f t="shared" si="0"/>
        <v>9.066697303869805</v>
      </c>
    </row>
    <row r="8" spans="1:5" ht="12.75">
      <c r="A8" t="s">
        <v>47</v>
      </c>
      <c r="B8">
        <v>0</v>
      </c>
      <c r="C8">
        <v>11.17</v>
      </c>
      <c r="D8">
        <v>-1.45</v>
      </c>
      <c r="E8" s="27">
        <f t="shared" si="0"/>
        <v>11.263720522101035</v>
      </c>
    </row>
    <row r="9" spans="1:5" ht="12.75">
      <c r="A9" t="s">
        <v>48</v>
      </c>
      <c r="B9">
        <v>0</v>
      </c>
      <c r="C9">
        <v>15.55</v>
      </c>
      <c r="D9">
        <v>-1.45</v>
      </c>
      <c r="E9" s="27">
        <f t="shared" si="0"/>
        <v>15.617458179870372</v>
      </c>
    </row>
    <row r="10" spans="1:5" ht="12.75">
      <c r="A10" t="s">
        <v>49</v>
      </c>
      <c r="B10">
        <v>0</v>
      </c>
      <c r="C10">
        <v>17.75</v>
      </c>
      <c r="D10">
        <v>-1.45</v>
      </c>
      <c r="E10" s="27">
        <f t="shared" si="0"/>
        <v>17.809126873600515</v>
      </c>
    </row>
    <row r="11" spans="1:5" ht="12.75">
      <c r="A11" t="s">
        <v>50</v>
      </c>
      <c r="B11">
        <v>0</v>
      </c>
      <c r="C11">
        <v>20.15</v>
      </c>
      <c r="D11">
        <v>-1.45</v>
      </c>
      <c r="E11" s="27">
        <f t="shared" si="0"/>
        <v>20.20210385083692</v>
      </c>
    </row>
    <row r="12" spans="1:5" ht="12.75">
      <c r="A12" t="s">
        <v>51</v>
      </c>
      <c r="B12">
        <v>0</v>
      </c>
      <c r="C12">
        <v>22.35</v>
      </c>
      <c r="D12">
        <v>-1.45</v>
      </c>
      <c r="E12" s="27">
        <f t="shared" si="0"/>
        <v>22.39698640442504</v>
      </c>
    </row>
    <row r="13" spans="1:5" ht="12.75">
      <c r="A13" t="s">
        <v>52</v>
      </c>
      <c r="B13">
        <v>0</v>
      </c>
      <c r="C13">
        <v>24.75</v>
      </c>
      <c r="D13">
        <v>-1.45</v>
      </c>
      <c r="E13" s="27">
        <f t="shared" si="0"/>
        <v>24.792438363339738</v>
      </c>
    </row>
    <row r="14" spans="1:5" ht="12.75">
      <c r="A14" t="s">
        <v>53</v>
      </c>
      <c r="B14">
        <v>0</v>
      </c>
      <c r="C14">
        <v>26.95</v>
      </c>
      <c r="D14">
        <v>-1.45</v>
      </c>
      <c r="E14" s="27">
        <f t="shared" si="0"/>
        <v>26.988979232271827</v>
      </c>
    </row>
    <row r="15" spans="1:5" ht="12.75">
      <c r="A15" t="s">
        <v>66</v>
      </c>
      <c r="B15">
        <v>0</v>
      </c>
      <c r="C15">
        <v>29.25</v>
      </c>
      <c r="D15">
        <v>-1.45</v>
      </c>
      <c r="E15" s="27">
        <f t="shared" si="0"/>
        <v>29.28591811775755</v>
      </c>
    </row>
    <row r="16" spans="1:5" ht="12.75">
      <c r="A16" t="s">
        <v>54</v>
      </c>
      <c r="B16">
        <v>0</v>
      </c>
      <c r="C16">
        <v>31.35</v>
      </c>
      <c r="D16">
        <v>-0.7</v>
      </c>
      <c r="E16" s="27">
        <f t="shared" si="0"/>
        <v>31.357814018199676</v>
      </c>
    </row>
    <row r="17" spans="1:5" ht="12.75">
      <c r="A17" t="s">
        <v>60</v>
      </c>
      <c r="B17">
        <v>1</v>
      </c>
      <c r="C17">
        <v>12.75</v>
      </c>
      <c r="D17">
        <v>-1.45</v>
      </c>
      <c r="E17" s="27">
        <f>(B17^2+C17^2+D17^2)^0.5</f>
        <v>12.87109163979497</v>
      </c>
    </row>
    <row r="18" ht="12.75">
      <c r="E18" s="27"/>
    </row>
    <row r="19" spans="1:5" ht="12.75">
      <c r="A19" t="s">
        <v>67</v>
      </c>
      <c r="B19">
        <v>-7.2</v>
      </c>
      <c r="C19">
        <v>7.7</v>
      </c>
      <c r="D19">
        <v>-1.05</v>
      </c>
      <c r="E19" s="27">
        <f>(B19^2+C19^2+D19^2)^0.5</f>
        <v>10.593984141955284</v>
      </c>
    </row>
    <row r="20" spans="1:5" ht="12.75">
      <c r="A20" t="s">
        <v>56</v>
      </c>
      <c r="B20">
        <v>-7.2</v>
      </c>
      <c r="C20">
        <v>20.5</v>
      </c>
      <c r="D20">
        <v>-1.05</v>
      </c>
      <c r="E20" s="27">
        <f>(B20^2+C20^2+D20^2)^0.5</f>
        <v>21.75298830046116</v>
      </c>
    </row>
    <row r="21" spans="1:5" ht="12.75">
      <c r="A21" t="s">
        <v>57</v>
      </c>
      <c r="B21">
        <v>-7.2</v>
      </c>
      <c r="C21">
        <v>28.2</v>
      </c>
      <c r="D21">
        <v>-1.05</v>
      </c>
      <c r="E21" s="27">
        <f>(B21^2+C21^2+D21^2)^0.5</f>
        <v>29.12357292641135</v>
      </c>
    </row>
    <row r="24" spans="1:5" s="28" customFormat="1" ht="12.75">
      <c r="A24" s="28" t="s">
        <v>63</v>
      </c>
      <c r="B24" s="28">
        <v>0</v>
      </c>
      <c r="C24" s="28">
        <v>32.75</v>
      </c>
      <c r="D24" s="28">
        <v>3.35</v>
      </c>
      <c r="E24" s="29">
        <f>(B24^2+C24^2+D24^2)^0.5</f>
        <v>32.920890024420665</v>
      </c>
    </row>
    <row r="25" spans="1:5" s="28" customFormat="1" ht="12.75">
      <c r="A25" s="28" t="s">
        <v>64</v>
      </c>
      <c r="B25" s="28">
        <v>0</v>
      </c>
      <c r="C25" s="28">
        <v>35.75</v>
      </c>
      <c r="D25" s="28">
        <v>3.35</v>
      </c>
      <c r="E25" s="29">
        <f>(B25^2+C25^2+D25^2)^0.5</f>
        <v>35.90661498944171</v>
      </c>
    </row>
    <row r="26" spans="1:5" ht="12.75">
      <c r="A26" t="s">
        <v>65</v>
      </c>
      <c r="B26">
        <v>-10.25</v>
      </c>
      <c r="C26">
        <v>28.2</v>
      </c>
      <c r="D26">
        <v>3.35</v>
      </c>
      <c r="E26" s="27">
        <f t="shared" si="0"/>
        <v>30.191472305934337</v>
      </c>
    </row>
    <row r="27" spans="1:5" ht="12.75">
      <c r="A27" t="s">
        <v>58</v>
      </c>
      <c r="B27">
        <v>-10.25</v>
      </c>
      <c r="C27">
        <v>20.5</v>
      </c>
      <c r="D27">
        <v>3.35</v>
      </c>
      <c r="E27" s="27">
        <f t="shared" si="0"/>
        <v>23.163225164039655</v>
      </c>
    </row>
    <row r="28" spans="1:5" ht="12.75">
      <c r="A28" t="s">
        <v>59</v>
      </c>
      <c r="B28">
        <v>-10.25</v>
      </c>
      <c r="C28">
        <v>7.7</v>
      </c>
      <c r="D28">
        <v>3.35</v>
      </c>
      <c r="E28" s="27">
        <f t="shared" si="0"/>
        <v>13.250471689717314</v>
      </c>
    </row>
    <row r="29" ht="12.75">
      <c r="E29" s="27"/>
    </row>
    <row r="30" ht="12.75">
      <c r="E30" s="27"/>
    </row>
    <row r="31" spans="1:5" ht="12.75">
      <c r="A31" t="s">
        <v>60</v>
      </c>
      <c r="B31">
        <v>1</v>
      </c>
      <c r="C31">
        <v>12.75</v>
      </c>
      <c r="D31">
        <v>-1.45</v>
      </c>
      <c r="E31" s="27">
        <f t="shared" si="0"/>
        <v>12.87109163979497</v>
      </c>
    </row>
    <row r="32" spans="1:5" ht="12.75">
      <c r="A32" t="s">
        <v>61</v>
      </c>
      <c r="B32">
        <v>7.8</v>
      </c>
      <c r="C32">
        <v>14.3</v>
      </c>
      <c r="D32">
        <v>-1.45</v>
      </c>
      <c r="E32" s="27">
        <f t="shared" si="0"/>
        <v>16.35336356839167</v>
      </c>
    </row>
    <row r="33" spans="1:5" ht="12.75">
      <c r="A33" t="s">
        <v>62</v>
      </c>
      <c r="B33">
        <v>7.8</v>
      </c>
      <c r="C33">
        <v>14.3</v>
      </c>
      <c r="D33">
        <v>-1.45</v>
      </c>
      <c r="E33" s="27">
        <f t="shared" si="0"/>
        <v>16.35336356839167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Ingegneria - UNIFE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Prodi</dc:creator>
  <cp:keywords/>
  <dc:description/>
  <cp:lastModifiedBy>angelo farina</cp:lastModifiedBy>
  <cp:lastPrinted>2006-06-14T12:41:48Z</cp:lastPrinted>
  <dcterms:created xsi:type="dcterms:W3CDTF">2006-06-06T13:36:49Z</dcterms:created>
  <dcterms:modified xsi:type="dcterms:W3CDTF">2007-05-11T18:51:50Z</dcterms:modified>
  <cp:category/>
  <cp:version/>
  <cp:contentType/>
  <cp:contentStatus/>
</cp:coreProperties>
</file>