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7524" windowHeight="6528" activeTab="0"/>
  </bookViews>
  <sheets>
    <sheet name="Sheet1" sheetId="1" r:id="rId1"/>
    <sheet name="Sheet2" sheetId="2" r:id="rId2"/>
    <sheet name="Sheet3" sheetId="3" r:id="rId3"/>
  </sheets>
  <definedNames>
    <definedName name="a">'Sheet1'!$F$6</definedName>
    <definedName name="c0">'Sheet1'!$B$27</definedName>
    <definedName name="CR">'Sheet1'!$B$23</definedName>
    <definedName name="d">'Sheet1'!$B$5</definedName>
    <definedName name="dd">'Sheet1'!$B$8</definedName>
    <definedName name="Delta">'Sheet1'!$B$25</definedName>
    <definedName name="f">'Sheet1'!$B$26</definedName>
    <definedName name="Lw">'Sheet1'!$B$4</definedName>
    <definedName name="N">'Sheet1'!$F$4</definedName>
    <definedName name="Nfresnel">'Sheet1'!$B$28</definedName>
    <definedName name="SC">'Sheet1'!$B$22</definedName>
    <definedName name="SR">'Sheet1'!$B$24</definedName>
    <definedName name="V">'Sheet1'!$F$5</definedName>
  </definedNames>
  <calcPr fullCalcOnLoad="1"/>
</workbook>
</file>

<file path=xl/sharedStrings.xml><?xml version="1.0" encoding="utf-8"?>
<sst xmlns="http://schemas.openxmlformats.org/spreadsheetml/2006/main" count="47" uniqueCount="32">
  <si>
    <t>Esercizio su sorgenti in campo libero e barriere antirumore</t>
  </si>
  <si>
    <t>Sorgente puntiforme omnidirezionale</t>
  </si>
  <si>
    <t>Lw =</t>
  </si>
  <si>
    <t>dB</t>
  </si>
  <si>
    <t>m</t>
  </si>
  <si>
    <t>distanza d =</t>
  </si>
  <si>
    <t>Li =</t>
  </si>
  <si>
    <t>Sorgente Lineare</t>
  </si>
  <si>
    <t>camion/h</t>
  </si>
  <si>
    <t>V =</t>
  </si>
  <si>
    <t>km/h</t>
  </si>
  <si>
    <t>a =</t>
  </si>
  <si>
    <t>N=</t>
  </si>
  <si>
    <t>Lp =</t>
  </si>
  <si>
    <t>dB(A)</t>
  </si>
  <si>
    <t>distanza dd =</t>
  </si>
  <si>
    <t>Calcolo Attenuazione Barriera</t>
  </si>
  <si>
    <t>SC =</t>
  </si>
  <si>
    <t>CR =</t>
  </si>
  <si>
    <t>SR =</t>
  </si>
  <si>
    <t>Delta =</t>
  </si>
  <si>
    <t>freq =</t>
  </si>
  <si>
    <t>Hz</t>
  </si>
  <si>
    <t>m/s</t>
  </si>
  <si>
    <t>c0 =</t>
  </si>
  <si>
    <t>Nfresnel =</t>
  </si>
  <si>
    <t>DeltaL Lineare =</t>
  </si>
  <si>
    <t>DeltaL Conc =</t>
  </si>
  <si>
    <r>
      <t>D</t>
    </r>
    <r>
      <rPr>
        <b/>
        <sz val="12"/>
        <color indexed="8"/>
        <rFont val="Times New Roman"/>
        <family val="1"/>
      </rPr>
      <t>Ld</t>
    </r>
    <r>
      <rPr>
        <sz val="12"/>
        <color indexed="8"/>
        <rFont val="Times New Roman"/>
        <family val="1"/>
      </rPr>
      <t xml:space="preserve"> = 10 log (3+20 N)          per N&gt;0    (sorg. puntiforme) </t>
    </r>
  </si>
  <si>
    <r>
      <t>D</t>
    </r>
    <r>
      <rPr>
        <b/>
        <sz val="12"/>
        <color indexed="8"/>
        <rFont val="Times New Roman"/>
        <family val="1"/>
      </rPr>
      <t>Ld</t>
    </r>
    <r>
      <rPr>
        <sz val="12"/>
        <color indexed="8"/>
        <rFont val="Times New Roman"/>
        <family val="1"/>
      </rPr>
      <t xml:space="preserve"> = 10 log (2+5.5 N)          per N&gt;0    (sorg. lineare) </t>
    </r>
  </si>
  <si>
    <t>Li (conc)=</t>
  </si>
  <si>
    <t>Lp (lin) =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</si>
</sst>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Symbol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85725</xdr:rowOff>
    </xdr:from>
    <xdr:to>
      <xdr:col>6</xdr:col>
      <xdr:colOff>247650</xdr:colOff>
      <xdr:row>16</xdr:row>
      <xdr:rowOff>85725</xdr:rowOff>
    </xdr:to>
    <xdr:sp>
      <xdr:nvSpPr>
        <xdr:cNvPr id="1" name="Line 3"/>
        <xdr:cNvSpPr>
          <a:spLocks/>
        </xdr:cNvSpPr>
      </xdr:nvSpPr>
      <xdr:spPr>
        <a:xfrm>
          <a:off x="152400" y="267652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13</xdr:row>
      <xdr:rowOff>0</xdr:rowOff>
    </xdr:from>
    <xdr:to>
      <xdr:col>2</xdr:col>
      <xdr:colOff>590550</xdr:colOff>
      <xdr:row>16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038350" y="2105025"/>
          <a:ext cx="381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15</xdr:row>
      <xdr:rowOff>38100</xdr:rowOff>
    </xdr:from>
    <xdr:to>
      <xdr:col>0</xdr:col>
      <xdr:colOff>809625</xdr:colOff>
      <xdr:row>15</xdr:row>
      <xdr:rowOff>152400</xdr:rowOff>
    </xdr:to>
    <xdr:sp>
      <xdr:nvSpPr>
        <xdr:cNvPr id="3" name="Oval 5"/>
        <xdr:cNvSpPr>
          <a:spLocks/>
        </xdr:cNvSpPr>
      </xdr:nvSpPr>
      <xdr:spPr>
        <a:xfrm>
          <a:off x="695325" y="24669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15</xdr:row>
      <xdr:rowOff>47625</xdr:rowOff>
    </xdr:from>
    <xdr:to>
      <xdr:col>5</xdr:col>
      <xdr:colOff>323850</xdr:colOff>
      <xdr:row>16</xdr:row>
      <xdr:rowOff>9525</xdr:rowOff>
    </xdr:to>
    <xdr:sp>
      <xdr:nvSpPr>
        <xdr:cNvPr id="4" name="Oval 6"/>
        <xdr:cNvSpPr>
          <a:spLocks/>
        </xdr:cNvSpPr>
      </xdr:nvSpPr>
      <xdr:spPr>
        <a:xfrm>
          <a:off x="3524250" y="24765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17</xdr:row>
      <xdr:rowOff>123825</xdr:rowOff>
    </xdr:from>
    <xdr:to>
      <xdr:col>5</xdr:col>
      <xdr:colOff>238125</xdr:colOff>
      <xdr:row>17</xdr:row>
      <xdr:rowOff>123825</xdr:rowOff>
    </xdr:to>
    <xdr:sp>
      <xdr:nvSpPr>
        <xdr:cNvPr id="5" name="Line 7"/>
        <xdr:cNvSpPr>
          <a:spLocks/>
        </xdr:cNvSpPr>
      </xdr:nvSpPr>
      <xdr:spPr>
        <a:xfrm>
          <a:off x="742950" y="287655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18</xdr:row>
      <xdr:rowOff>57150</xdr:rowOff>
    </xdr:from>
    <xdr:to>
      <xdr:col>3</xdr:col>
      <xdr:colOff>323850</xdr:colOff>
      <xdr:row>19</xdr:row>
      <xdr:rowOff>85725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781175" y="2971800"/>
          <a:ext cx="638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 = 50 m</a:t>
          </a:r>
        </a:p>
      </xdr:txBody>
    </xdr:sp>
    <xdr:clientData/>
  </xdr:twoCellAnchor>
  <xdr:twoCellAnchor>
    <xdr:from>
      <xdr:col>4</xdr:col>
      <xdr:colOff>0</xdr:colOff>
      <xdr:row>12</xdr:row>
      <xdr:rowOff>152400</xdr:rowOff>
    </xdr:from>
    <xdr:to>
      <xdr:col>4</xdr:col>
      <xdr:colOff>0</xdr:colOff>
      <xdr:row>16</xdr:row>
      <xdr:rowOff>76200</xdr:rowOff>
    </xdr:to>
    <xdr:sp>
      <xdr:nvSpPr>
        <xdr:cNvPr id="7" name="Line 9"/>
        <xdr:cNvSpPr>
          <a:spLocks/>
        </xdr:cNvSpPr>
      </xdr:nvSpPr>
      <xdr:spPr>
        <a:xfrm>
          <a:off x="2705100" y="209550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14</xdr:row>
      <xdr:rowOff>0</xdr:rowOff>
    </xdr:from>
    <xdr:to>
      <xdr:col>0</xdr:col>
      <xdr:colOff>723900</xdr:colOff>
      <xdr:row>15</xdr:row>
      <xdr:rowOff>28575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04775" y="2266950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zs = 1 m</a:t>
          </a:r>
        </a:p>
      </xdr:txBody>
    </xdr:sp>
    <xdr:clientData/>
  </xdr:twoCellAnchor>
  <xdr:twoCellAnchor>
    <xdr:from>
      <xdr:col>0</xdr:col>
      <xdr:colOff>552450</xdr:colOff>
      <xdr:row>15</xdr:row>
      <xdr:rowOff>85725</xdr:rowOff>
    </xdr:from>
    <xdr:to>
      <xdr:col>0</xdr:col>
      <xdr:colOff>561975</xdr:colOff>
      <xdr:row>16</xdr:row>
      <xdr:rowOff>85725</xdr:rowOff>
    </xdr:to>
    <xdr:sp>
      <xdr:nvSpPr>
        <xdr:cNvPr id="9" name="Line 11"/>
        <xdr:cNvSpPr>
          <a:spLocks/>
        </xdr:cNvSpPr>
      </xdr:nvSpPr>
      <xdr:spPr>
        <a:xfrm>
          <a:off x="552450" y="251460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15</xdr:row>
      <xdr:rowOff>76200</xdr:rowOff>
    </xdr:from>
    <xdr:to>
      <xdr:col>5</xdr:col>
      <xdr:colOff>438150</xdr:colOff>
      <xdr:row>16</xdr:row>
      <xdr:rowOff>85725</xdr:rowOff>
    </xdr:to>
    <xdr:sp>
      <xdr:nvSpPr>
        <xdr:cNvPr id="10" name="Line 12"/>
        <xdr:cNvSpPr>
          <a:spLocks/>
        </xdr:cNvSpPr>
      </xdr:nvSpPr>
      <xdr:spPr>
        <a:xfrm>
          <a:off x="3752850" y="250507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14</xdr:row>
      <xdr:rowOff>47625</xdr:rowOff>
    </xdr:from>
    <xdr:to>
      <xdr:col>6</xdr:col>
      <xdr:colOff>552450</xdr:colOff>
      <xdr:row>15</xdr:row>
      <xdr:rowOff>76200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3829050" y="2314575"/>
          <a:ext cx="647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zr = 1 m</a:t>
          </a:r>
        </a:p>
      </xdr:txBody>
    </xdr:sp>
    <xdr:clientData/>
  </xdr:twoCellAnchor>
  <xdr:twoCellAnchor>
    <xdr:from>
      <xdr:col>0</xdr:col>
      <xdr:colOff>752475</xdr:colOff>
      <xdr:row>13</xdr:row>
      <xdr:rowOff>0</xdr:rowOff>
    </xdr:from>
    <xdr:to>
      <xdr:col>2</xdr:col>
      <xdr:colOff>571500</xdr:colOff>
      <xdr:row>15</xdr:row>
      <xdr:rowOff>85725</xdr:rowOff>
    </xdr:to>
    <xdr:sp>
      <xdr:nvSpPr>
        <xdr:cNvPr id="12" name="Line 14"/>
        <xdr:cNvSpPr>
          <a:spLocks/>
        </xdr:cNvSpPr>
      </xdr:nvSpPr>
      <xdr:spPr>
        <a:xfrm flipV="1">
          <a:off x="752475" y="2105025"/>
          <a:ext cx="1304925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0</xdr:rowOff>
    </xdr:from>
    <xdr:to>
      <xdr:col>5</xdr:col>
      <xdr:colOff>257175</xdr:colOff>
      <xdr:row>15</xdr:row>
      <xdr:rowOff>95250</xdr:rowOff>
    </xdr:to>
    <xdr:sp>
      <xdr:nvSpPr>
        <xdr:cNvPr id="13" name="Line 15"/>
        <xdr:cNvSpPr>
          <a:spLocks/>
        </xdr:cNvSpPr>
      </xdr:nvSpPr>
      <xdr:spPr>
        <a:xfrm>
          <a:off x="2057400" y="2105025"/>
          <a:ext cx="1514475" cy="419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15</xdr:row>
      <xdr:rowOff>85725</xdr:rowOff>
    </xdr:from>
    <xdr:to>
      <xdr:col>5</xdr:col>
      <xdr:colOff>247650</xdr:colOff>
      <xdr:row>15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762000" y="2514600"/>
          <a:ext cx="280035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11</xdr:row>
      <xdr:rowOff>104775</xdr:rowOff>
    </xdr:from>
    <xdr:to>
      <xdr:col>3</xdr:col>
      <xdr:colOff>295275</xdr:colOff>
      <xdr:row>12</xdr:row>
      <xdr:rowOff>133350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752600" y="18859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0</xdr:col>
      <xdr:colOff>561975</xdr:colOff>
      <xdr:row>14</xdr:row>
      <xdr:rowOff>0</xdr:rowOff>
    </xdr:from>
    <xdr:to>
      <xdr:col>1</xdr:col>
      <xdr:colOff>323850</xdr:colOff>
      <xdr:row>15</xdr:row>
      <xdr:rowOff>28575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561975" y="22669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4</xdr:col>
      <xdr:colOff>590550</xdr:colOff>
      <xdr:row>14</xdr:row>
      <xdr:rowOff>57150</xdr:rowOff>
    </xdr:from>
    <xdr:to>
      <xdr:col>6</xdr:col>
      <xdr:colOff>9525</xdr:colOff>
      <xdr:row>15</xdr:row>
      <xdr:rowOff>85725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3295650" y="232410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</xdr:col>
      <xdr:colOff>314325</xdr:colOff>
      <xdr:row>11</xdr:row>
      <xdr:rowOff>123825</xdr:rowOff>
    </xdr:from>
    <xdr:to>
      <xdr:col>4</xdr:col>
      <xdr:colOff>342900</xdr:colOff>
      <xdr:row>12</xdr:row>
      <xdr:rowOff>152400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409825" y="1905000"/>
          <a:ext cx="638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= 5 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7">
      <selection activeCell="F13" sqref="F13"/>
    </sheetView>
  </sheetViews>
  <sheetFormatPr defaultColWidth="9.140625" defaultRowHeight="12.75"/>
  <cols>
    <col min="1" max="1" width="13.140625" style="0" customWidth="1"/>
  </cols>
  <sheetData>
    <row r="1" ht="12.75">
      <c r="A1" s="2" t="s">
        <v>0</v>
      </c>
    </row>
    <row r="3" spans="1:5" ht="12.75">
      <c r="A3" t="s">
        <v>1</v>
      </c>
      <c r="E3" t="s">
        <v>7</v>
      </c>
    </row>
    <row r="4" spans="1:7" ht="12.75">
      <c r="A4" t="s">
        <v>2</v>
      </c>
      <c r="B4">
        <v>100</v>
      </c>
      <c r="C4" t="s">
        <v>3</v>
      </c>
      <c r="E4" t="s">
        <v>12</v>
      </c>
      <c r="F4">
        <v>320</v>
      </c>
      <c r="G4" t="s">
        <v>8</v>
      </c>
    </row>
    <row r="5" spans="1:7" ht="12.75">
      <c r="A5" t="s">
        <v>5</v>
      </c>
      <c r="B5">
        <v>50</v>
      </c>
      <c r="C5" t="s">
        <v>4</v>
      </c>
      <c r="E5" t="s">
        <v>9</v>
      </c>
      <c r="F5">
        <v>50</v>
      </c>
      <c r="G5" t="s">
        <v>10</v>
      </c>
    </row>
    <row r="6" spans="1:7" ht="12.75">
      <c r="A6" s="2" t="s">
        <v>6</v>
      </c>
      <c r="B6" s="3">
        <f>Lw-11-20*LOG10(d)</f>
        <v>55.020599913279625</v>
      </c>
      <c r="C6" s="2" t="s">
        <v>3</v>
      </c>
      <c r="E6" t="s">
        <v>11</v>
      </c>
      <c r="F6">
        <f>V/N*1000</f>
        <v>156.25</v>
      </c>
      <c r="G6" t="s">
        <v>4</v>
      </c>
    </row>
    <row r="7" spans="5:7" ht="12.75">
      <c r="E7" s="2" t="s">
        <v>13</v>
      </c>
      <c r="F7" s="3">
        <f>Lw-10*LOG10(a)-10*LOG10(d)-6</f>
        <v>55.07209969647869</v>
      </c>
      <c r="G7" s="2" t="s">
        <v>14</v>
      </c>
    </row>
    <row r="8" spans="1:3" ht="12.75">
      <c r="A8" t="s">
        <v>15</v>
      </c>
      <c r="B8">
        <v>100</v>
      </c>
      <c r="C8" t="s">
        <v>4</v>
      </c>
    </row>
    <row r="9" spans="1:7" ht="12.75">
      <c r="A9" s="2" t="s">
        <v>6</v>
      </c>
      <c r="B9" s="3">
        <f>Lw-11-20*LOG(dd)</f>
        <v>49</v>
      </c>
      <c r="C9" s="2" t="s">
        <v>3</v>
      </c>
      <c r="E9" s="2" t="s">
        <v>13</v>
      </c>
      <c r="F9" s="3">
        <f>Lw-10*LOG10(a)-10*LOG10(dd)-6</f>
        <v>52.061799739838875</v>
      </c>
      <c r="G9" s="2" t="s">
        <v>14</v>
      </c>
    </row>
    <row r="12" ht="12.75">
      <c r="A12" s="2" t="s">
        <v>16</v>
      </c>
    </row>
    <row r="22" spans="1:11" ht="12.75">
      <c r="A22" t="s">
        <v>17</v>
      </c>
      <c r="B22">
        <f>SQRT((d/2)^2+(5-1)^2)</f>
        <v>25.317977802344327</v>
      </c>
      <c r="C22" t="s">
        <v>4</v>
      </c>
      <c r="E22" t="s">
        <v>27</v>
      </c>
      <c r="G22" s="1">
        <f>10*LOG10(3+20*Nfresnel)</f>
        <v>16.064797497980983</v>
      </c>
      <c r="H22" t="s">
        <v>3</v>
      </c>
      <c r="I22" t="s">
        <v>30</v>
      </c>
      <c r="J22" s="1">
        <f>B6-G22</f>
        <v>38.95580241529864</v>
      </c>
      <c r="K22" t="s">
        <v>3</v>
      </c>
    </row>
    <row r="23" spans="1:11" ht="12.75">
      <c r="A23" t="s">
        <v>18</v>
      </c>
      <c r="B23">
        <f>SQRT((d/2)^2+(5-1)^2)</f>
        <v>25.317977802344327</v>
      </c>
      <c r="C23" t="s">
        <v>4</v>
      </c>
      <c r="E23" t="s">
        <v>26</v>
      </c>
      <c r="G23" s="1">
        <f>10*LOG10(2+5.5*Nfresnel)</f>
        <v>10.894641364546116</v>
      </c>
      <c r="H23" t="s">
        <v>3</v>
      </c>
      <c r="I23" t="s">
        <v>31</v>
      </c>
      <c r="J23" s="1">
        <f>F7-G23</f>
        <v>44.17745833193257</v>
      </c>
      <c r="K23" t="s">
        <v>3</v>
      </c>
    </row>
    <row r="24" spans="1:3" ht="12.75">
      <c r="A24" t="s">
        <v>19</v>
      </c>
      <c r="B24">
        <f>d</f>
        <v>50</v>
      </c>
      <c r="C24" t="s">
        <v>4</v>
      </c>
    </row>
    <row r="25" spans="1:5" ht="15">
      <c r="A25" t="s">
        <v>20</v>
      </c>
      <c r="B25">
        <f>SC+CR-SR</f>
        <v>0.6359556046886539</v>
      </c>
      <c r="C25" t="s">
        <v>4</v>
      </c>
      <c r="E25" s="4" t="s">
        <v>28</v>
      </c>
    </row>
    <row r="26" spans="1:5" ht="15">
      <c r="A26" t="s">
        <v>21</v>
      </c>
      <c r="B26">
        <v>500</v>
      </c>
      <c r="C26" t="s">
        <v>22</v>
      </c>
      <c r="E26" s="4" t="s">
        <v>29</v>
      </c>
    </row>
    <row r="27" spans="1:3" ht="12.75">
      <c r="A27" t="s">
        <v>24</v>
      </c>
      <c r="B27">
        <v>340</v>
      </c>
      <c r="C27" t="s">
        <v>23</v>
      </c>
    </row>
    <row r="28" spans="1:2" ht="12.75">
      <c r="A28" t="s">
        <v>25</v>
      </c>
      <c r="B28">
        <f>2*Delta*f/c0</f>
        <v>1.870457660848982</v>
      </c>
    </row>
  </sheetData>
  <printOptions/>
  <pageMargins left="0.75" right="0.75" top="1" bottom="1" header="0.5" footer="0.5"/>
  <pageSetup horizontalDpi="1200" verticalDpi="1200" orientation="portrait" paperSize="9" r:id="rId5"/>
  <drawing r:id="rId4"/>
  <legacyDrawing r:id="rId3"/>
  <oleObjects>
    <oleObject progId="Equation.3" shapeId="4696650" r:id="rId1"/>
    <oleObject progId="Equation.3" shapeId="469773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2009-11-06T15:42:55Z</dcterms:created>
  <dcterms:modified xsi:type="dcterms:W3CDTF">2009-11-06T16:03:25Z</dcterms:modified>
  <cp:category/>
  <cp:version/>
  <cp:contentType/>
  <cp:contentStatus/>
</cp:coreProperties>
</file>