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160" windowHeight="11208" activeTab="0"/>
  </bookViews>
  <sheets>
    <sheet name="Calib-Farin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<sst xmlns="http://schemas.openxmlformats.org/spreadsheetml/2006/main" count="51" uniqueCount="44">
  <si>
    <t>FileName</t>
  </si>
  <si>
    <t>SPL</t>
  </si>
  <si>
    <t>Sens (mV/Pa)</t>
  </si>
  <si>
    <t>L1DX.tim</t>
  </si>
  <si>
    <t>Mike #</t>
  </si>
  <si>
    <t>L1SX.tim</t>
  </si>
  <si>
    <t>Gain (dB)</t>
  </si>
  <si>
    <t>L2DX.tim</t>
  </si>
  <si>
    <t>L2SX.tim</t>
  </si>
  <si>
    <t>M L S S A</t>
  </si>
  <si>
    <t>A U R O R A</t>
  </si>
  <si>
    <t>Calibrazione livello sonoro - files .TIM prof. Ianniello</t>
  </si>
  <si>
    <t>L3DX.tim</t>
  </si>
  <si>
    <t>L3SX.tim</t>
  </si>
  <si>
    <t>L4DX.tim</t>
  </si>
  <si>
    <t>L4SX.tim</t>
  </si>
  <si>
    <t>Omni1.tim</t>
  </si>
  <si>
    <t>Omni2.tim</t>
  </si>
  <si>
    <t>Omni3.tim</t>
  </si>
  <si>
    <t>Omni4.tim</t>
  </si>
  <si>
    <t>Otto1.tim</t>
  </si>
  <si>
    <t>Otto2.tim</t>
  </si>
  <si>
    <t>Otto3.tim</t>
  </si>
  <si>
    <t>Otto4.tim</t>
  </si>
  <si>
    <t>??? - E' una copia di Omni1.tim</t>
  </si>
  <si>
    <t>N.</t>
  </si>
  <si>
    <t>d (omni)</t>
  </si>
  <si>
    <t>d (bin)</t>
  </si>
  <si>
    <t>SPL (bin)</t>
  </si>
  <si>
    <t>SPL (omni)</t>
  </si>
  <si>
    <t>ISO 3382 OCTAVE BAND ACOUSTICAL PARAMETERS</t>
  </si>
  <si>
    <t>Left Channel Parameters</t>
  </si>
  <si>
    <t>Freq.    [Hz]</t>
  </si>
  <si>
    <t>Lin</t>
  </si>
  <si>
    <t>A</t>
  </si>
  <si>
    <t>Lp [dB]</t>
  </si>
  <si>
    <t>Lw [dB]</t>
  </si>
  <si>
    <t>STDEV</t>
  </si>
  <si>
    <t>Verifica livelli di potenza sonora della sorgente sulla base del "suono diretto" lungo 3.7ms</t>
  </si>
  <si>
    <t>White-&gt;Pink correction</t>
  </si>
  <si>
    <t>^</t>
  </si>
  <si>
    <t>???</t>
  </si>
  <si>
    <t>La misura n. 4 sembra essere stata fatta senza selezionare alcun</t>
  </si>
  <si>
    <t>microfono preventivamente calibrato !!!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</si>
</sst>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OMNI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'Calib-Farina'!$K$5:$K$8</c:f>
              <c:numCache/>
            </c:numRef>
          </c:xVal>
          <c:yVal>
            <c:numRef>
              <c:f>'Calib-Farina'!$M$5:$M$8</c:f>
              <c:numCache/>
            </c:numRef>
          </c:yVal>
          <c:smooth val="0"/>
        </c:ser>
        <c:ser>
          <c:idx val="1"/>
          <c:order val="1"/>
          <c:tx>
            <c:v>BIN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'Calib-Farina'!$L$5:$L$8</c:f>
              <c:numCache/>
            </c:numRef>
          </c:xVal>
          <c:yVal>
            <c:numRef>
              <c:f>'Calib-Farina'!$N$5:$N$8</c:f>
              <c:numCache/>
            </c:numRef>
          </c:yVal>
          <c:smooth val="0"/>
        </c:ser>
        <c:axId val="11162188"/>
        <c:axId val="33350829"/>
      </c:scatterChart>
      <c:val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crossBetween val="midCat"/>
        <c:dispUnits/>
      </c:valAx>
      <c:valAx>
        <c:axId val="333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Confronto Livelli di Potenza Sorgente - Dev. Stand. Media = 2.0 dB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'Calib-Farina'!$C$41:$J$41</c:f>
              <c:numCache/>
            </c:numRef>
          </c:cat>
          <c:val>
            <c:numRef>
              <c:f>'Calib-Farina'!$C$48:$J$48</c:f>
              <c:numCache/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'Calib-Farina'!$C$41:$J$41</c:f>
              <c:numCache/>
            </c:numRef>
          </c:cat>
          <c:val>
            <c:numRef>
              <c:f>'Calib-Farina'!$C$49:$J$49</c:f>
              <c:numCache/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'Calib-Farina'!$C$41:$J$41</c:f>
              <c:numCache/>
            </c:numRef>
          </c:cat>
          <c:val>
            <c:numRef>
              <c:f>'Calib-Farina'!$C$50:$J$50</c:f>
              <c:numCache/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'Calib-Farina'!$C$41:$J$41</c:f>
              <c:numCache/>
            </c:numRef>
          </c:cat>
          <c:val>
            <c:numRef>
              <c:f>'Calib-Farina'!$C$51:$J$51</c:f>
              <c:numCache/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11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Lw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9</xdr:row>
      <xdr:rowOff>19050</xdr:rowOff>
    </xdr:from>
    <xdr:to>
      <xdr:col>17</xdr:col>
      <xdr:colOff>38100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667250" y="1476375"/>
        <a:ext cx="57626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53</xdr:row>
      <xdr:rowOff>47625</xdr:rowOff>
    </xdr:from>
    <xdr:to>
      <xdr:col>10</xdr:col>
      <xdr:colOff>209550</xdr:colOff>
      <xdr:row>76</xdr:row>
      <xdr:rowOff>142875</xdr:rowOff>
    </xdr:to>
    <xdr:graphicFrame>
      <xdr:nvGraphicFramePr>
        <xdr:cNvPr id="2" name="Chart 2"/>
        <xdr:cNvGraphicFramePr/>
      </xdr:nvGraphicFramePr>
      <xdr:xfrm>
        <a:off x="590550" y="8629650"/>
        <a:ext cx="57435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IBE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dbav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1" sqref="A1"/>
    </sheetView>
  </sheetViews>
  <sheetFormatPr defaultColWidth="9.140625" defaultRowHeight="12.75"/>
  <cols>
    <col min="6" max="6" width="9.57421875" style="1" bestFit="1" customWidth="1"/>
  </cols>
  <sheetData>
    <row r="1" ht="12.75">
      <c r="A1" s="3" t="s">
        <v>11</v>
      </c>
    </row>
    <row r="3" spans="1:7" ht="12.75">
      <c r="A3" t="s">
        <v>9</v>
      </c>
      <c r="G3" t="s">
        <v>10</v>
      </c>
    </row>
    <row r="4" spans="1:14" ht="12.75">
      <c r="A4" t="s">
        <v>0</v>
      </c>
      <c r="B4" t="s">
        <v>1</v>
      </c>
      <c r="C4" t="s">
        <v>6</v>
      </c>
      <c r="D4" t="s">
        <v>4</v>
      </c>
      <c r="E4" t="s">
        <v>2</v>
      </c>
      <c r="G4" t="s">
        <v>1</v>
      </c>
      <c r="J4" t="s">
        <v>25</v>
      </c>
      <c r="K4" t="s">
        <v>26</v>
      </c>
      <c r="L4" t="s">
        <v>27</v>
      </c>
      <c r="M4" t="s">
        <v>29</v>
      </c>
      <c r="N4" t="s">
        <v>28</v>
      </c>
    </row>
    <row r="5" spans="1:14" ht="12.75">
      <c r="A5" t="s">
        <v>3</v>
      </c>
      <c r="B5">
        <v>97.7</v>
      </c>
      <c r="C5">
        <v>44</v>
      </c>
      <c r="D5">
        <v>860443</v>
      </c>
      <c r="E5">
        <v>3.41</v>
      </c>
      <c r="G5">
        <v>97.7</v>
      </c>
      <c r="J5">
        <v>1</v>
      </c>
      <c r="K5">
        <v>7.6296</v>
      </c>
      <c r="L5">
        <v>16.46</v>
      </c>
      <c r="M5">
        <f>B14-42.9</f>
        <v>97.29999999999998</v>
      </c>
      <c r="N5">
        <f>[1]!dbavg(B5:B6)</f>
        <v>97.31839469562166</v>
      </c>
    </row>
    <row r="6" spans="1:14" ht="12.75">
      <c r="A6" t="s">
        <v>5</v>
      </c>
      <c r="B6">
        <v>96.9</v>
      </c>
      <c r="C6">
        <v>44</v>
      </c>
      <c r="D6">
        <v>860443</v>
      </c>
      <c r="E6">
        <v>3.41</v>
      </c>
      <c r="G6">
        <v>96.9</v>
      </c>
      <c r="J6">
        <v>2</v>
      </c>
      <c r="K6">
        <v>6.7252</v>
      </c>
      <c r="L6">
        <v>19.02</v>
      </c>
      <c r="M6">
        <f>B15-42.9</f>
        <v>98.79999999999998</v>
      </c>
      <c r="N6">
        <f>[1]!dbavg(B7:B8)</f>
        <v>95.02871895379884</v>
      </c>
    </row>
    <row r="7" spans="1:14" ht="12.75">
      <c r="A7" t="s">
        <v>7</v>
      </c>
      <c r="B7">
        <v>95.5</v>
      </c>
      <c r="C7">
        <v>45</v>
      </c>
      <c r="D7">
        <v>860443</v>
      </c>
      <c r="E7">
        <v>3.41</v>
      </c>
      <c r="G7">
        <v>95.5</v>
      </c>
      <c r="J7">
        <v>3</v>
      </c>
      <c r="K7">
        <v>9.9586</v>
      </c>
      <c r="L7">
        <v>28.46</v>
      </c>
      <c r="M7">
        <f>B16-42.9</f>
        <v>98.5</v>
      </c>
      <c r="N7">
        <f>[1]!dbavg(B9:B10)</f>
        <v>92.5413153517153</v>
      </c>
    </row>
    <row r="8" spans="1:14" ht="12.75">
      <c r="A8" t="s">
        <v>8</v>
      </c>
      <c r="B8">
        <v>94.5</v>
      </c>
      <c r="C8">
        <v>45</v>
      </c>
      <c r="D8">
        <v>860443</v>
      </c>
      <c r="E8">
        <v>3.41</v>
      </c>
      <c r="G8">
        <v>94.5</v>
      </c>
      <c r="J8">
        <v>4</v>
      </c>
      <c r="K8">
        <v>14.2562</v>
      </c>
      <c r="L8">
        <v>32.14</v>
      </c>
      <c r="M8">
        <f>B17-42.9</f>
        <v>95.19999999999999</v>
      </c>
      <c r="N8">
        <f>[1]!dbavg(B11:B12)</f>
        <v>94.26280421170527</v>
      </c>
    </row>
    <row r="9" spans="1:7" ht="12.75">
      <c r="A9" t="s">
        <v>12</v>
      </c>
      <c r="B9">
        <v>91.9</v>
      </c>
      <c r="C9">
        <v>45</v>
      </c>
      <c r="D9">
        <v>860443</v>
      </c>
      <c r="E9">
        <v>3.41</v>
      </c>
      <c r="G9">
        <v>91.9</v>
      </c>
    </row>
    <row r="10" spans="1:7" ht="12.75">
      <c r="A10" t="s">
        <v>13</v>
      </c>
      <c r="B10">
        <v>93.1</v>
      </c>
      <c r="C10">
        <v>45</v>
      </c>
      <c r="D10">
        <v>860443</v>
      </c>
      <c r="E10">
        <v>3.41</v>
      </c>
      <c r="G10">
        <v>93.1</v>
      </c>
    </row>
    <row r="11" spans="1:7" ht="12.75">
      <c r="A11" t="s">
        <v>14</v>
      </c>
      <c r="B11">
        <v>95.7</v>
      </c>
      <c r="C11">
        <v>45</v>
      </c>
      <c r="D11">
        <v>860443</v>
      </c>
      <c r="E11">
        <v>3.41</v>
      </c>
      <c r="G11">
        <v>95.7</v>
      </c>
    </row>
    <row r="12" spans="1:7" ht="12.75">
      <c r="A12" t="s">
        <v>15</v>
      </c>
      <c r="B12">
        <v>92.1</v>
      </c>
      <c r="C12">
        <v>45</v>
      </c>
      <c r="D12">
        <v>860443</v>
      </c>
      <c r="E12">
        <v>3.41</v>
      </c>
      <c r="G12">
        <v>92.2</v>
      </c>
    </row>
    <row r="14" spans="1:7" ht="12.75">
      <c r="A14" t="s">
        <v>16</v>
      </c>
      <c r="B14">
        <v>140.2</v>
      </c>
      <c r="C14">
        <v>-13</v>
      </c>
      <c r="D14">
        <v>998856</v>
      </c>
      <c r="E14">
        <v>12.5</v>
      </c>
      <c r="G14">
        <v>100.61</v>
      </c>
    </row>
    <row r="15" spans="1:7" ht="12.75">
      <c r="A15" t="s">
        <v>17</v>
      </c>
      <c r="B15">
        <v>141.7</v>
      </c>
      <c r="C15">
        <v>-13</v>
      </c>
      <c r="D15">
        <v>998856</v>
      </c>
      <c r="E15">
        <v>12.5</v>
      </c>
      <c r="G15">
        <v>102.11</v>
      </c>
    </row>
    <row r="16" spans="1:7" ht="12.75">
      <c r="A16" t="s">
        <v>18</v>
      </c>
      <c r="B16">
        <v>141.4</v>
      </c>
      <c r="C16">
        <v>-13</v>
      </c>
      <c r="D16">
        <v>998856</v>
      </c>
      <c r="E16">
        <v>12.5</v>
      </c>
      <c r="G16">
        <v>101.74</v>
      </c>
    </row>
    <row r="17" spans="1:7" ht="12.75">
      <c r="A17" t="s">
        <v>19</v>
      </c>
      <c r="B17">
        <v>138.1</v>
      </c>
      <c r="C17">
        <v>-5</v>
      </c>
      <c r="D17">
        <v>998856</v>
      </c>
      <c r="E17">
        <v>12.5</v>
      </c>
      <c r="G17">
        <v>98.46</v>
      </c>
    </row>
    <row r="18" spans="1:7" ht="12.75">
      <c r="A18" t="s">
        <v>20</v>
      </c>
      <c r="B18" t="s">
        <v>24</v>
      </c>
      <c r="G18">
        <v>100.61</v>
      </c>
    </row>
    <row r="19" spans="1:7" ht="12.75">
      <c r="A19" t="s">
        <v>21</v>
      </c>
      <c r="B19">
        <v>133.2</v>
      </c>
      <c r="C19">
        <v>-5</v>
      </c>
      <c r="D19">
        <v>998856</v>
      </c>
      <c r="E19">
        <v>12.5</v>
      </c>
      <c r="G19">
        <v>93.56</v>
      </c>
    </row>
    <row r="20" spans="1:7" ht="12.75">
      <c r="A20" t="s">
        <v>22</v>
      </c>
      <c r="B20">
        <v>135.4</v>
      </c>
      <c r="C20">
        <v>-13</v>
      </c>
      <c r="D20">
        <v>998856</v>
      </c>
      <c r="E20">
        <v>12.5</v>
      </c>
      <c r="G20">
        <v>95.8</v>
      </c>
    </row>
    <row r="21" spans="1:7" ht="12.75">
      <c r="A21" t="s">
        <v>23</v>
      </c>
      <c r="B21">
        <v>69.7</v>
      </c>
      <c r="C21">
        <v>0</v>
      </c>
      <c r="D21">
        <v>0</v>
      </c>
      <c r="E21">
        <v>50</v>
      </c>
      <c r="G21">
        <v>91.88</v>
      </c>
    </row>
    <row r="22" ht="12.75">
      <c r="B22" s="4" t="s">
        <v>40</v>
      </c>
    </row>
    <row r="23" ht="12.75">
      <c r="B23" s="4" t="s">
        <v>41</v>
      </c>
    </row>
    <row r="24" ht="12.75">
      <c r="B24" t="s">
        <v>42</v>
      </c>
    </row>
    <row r="25" ht="12.75">
      <c r="B25" t="s">
        <v>43</v>
      </c>
    </row>
    <row r="36" ht="12.75">
      <c r="A36" s="3" t="s">
        <v>38</v>
      </c>
    </row>
    <row r="38" spans="1:10" ht="12.75">
      <c r="A38" t="s">
        <v>39</v>
      </c>
      <c r="C38">
        <v>0</v>
      </c>
      <c r="D38">
        <f>C38+10*LOG10(2)</f>
        <v>3.010299956639812</v>
      </c>
      <c r="E38">
        <f aca="true" t="shared" si="0" ref="E38:J38">D38+10*LOG10(2)</f>
        <v>6.020599913279624</v>
      </c>
      <c r="F38">
        <f t="shared" si="0"/>
        <v>9.030899869919436</v>
      </c>
      <c r="G38">
        <f t="shared" si="0"/>
        <v>12.041199826559248</v>
      </c>
      <c r="H38">
        <f t="shared" si="0"/>
        <v>15.051499783199061</v>
      </c>
      <c r="I38">
        <f t="shared" si="0"/>
        <v>18.06179973983887</v>
      </c>
      <c r="J38">
        <f t="shared" si="0"/>
        <v>21.072099696478684</v>
      </c>
    </row>
    <row r="39" spans="2:7" ht="12.75">
      <c r="B39" t="s">
        <v>30</v>
      </c>
      <c r="F39"/>
      <c r="G39" s="1"/>
    </row>
    <row r="40" spans="2:7" ht="12.75">
      <c r="B40" t="s">
        <v>31</v>
      </c>
      <c r="F40"/>
      <c r="G40" s="1"/>
    </row>
    <row r="41" spans="2:12" ht="12.75">
      <c r="B41" t="s">
        <v>32</v>
      </c>
      <c r="C41">
        <v>63</v>
      </c>
      <c r="D41">
        <v>125</v>
      </c>
      <c r="E41">
        <v>250</v>
      </c>
      <c r="F41" s="2">
        <v>500</v>
      </c>
      <c r="G41">
        <v>1000</v>
      </c>
      <c r="H41">
        <v>2000</v>
      </c>
      <c r="I41">
        <v>4000</v>
      </c>
      <c r="J41">
        <v>8000</v>
      </c>
      <c r="K41" t="s">
        <v>33</v>
      </c>
      <c r="L41" t="s">
        <v>34</v>
      </c>
    </row>
    <row r="43" spans="1:12" ht="12.75">
      <c r="A43">
        <v>1</v>
      </c>
      <c r="B43" t="s">
        <v>35</v>
      </c>
      <c r="C43">
        <v>68</v>
      </c>
      <c r="D43">
        <v>73.8</v>
      </c>
      <c r="E43">
        <v>79.83</v>
      </c>
      <c r="F43" s="1">
        <v>81.59</v>
      </c>
      <c r="G43">
        <v>83.57</v>
      </c>
      <c r="H43">
        <v>89.2</v>
      </c>
      <c r="I43">
        <v>93.2</v>
      </c>
      <c r="J43">
        <v>92.69</v>
      </c>
      <c r="K43">
        <v>96.98</v>
      </c>
      <c r="L43">
        <v>97.98</v>
      </c>
    </row>
    <row r="44" spans="1:12" ht="12.75">
      <c r="A44">
        <v>2</v>
      </c>
      <c r="B44" t="s">
        <v>35</v>
      </c>
      <c r="C44">
        <v>64.55</v>
      </c>
      <c r="D44">
        <v>71.58</v>
      </c>
      <c r="E44" s="1">
        <v>78.93</v>
      </c>
      <c r="F44">
        <v>84.29</v>
      </c>
      <c r="G44">
        <v>83.64</v>
      </c>
      <c r="H44">
        <v>92.12</v>
      </c>
      <c r="I44">
        <v>93.9</v>
      </c>
      <c r="J44">
        <v>96.95</v>
      </c>
      <c r="K44">
        <v>99.23</v>
      </c>
      <c r="L44">
        <v>100.21</v>
      </c>
    </row>
    <row r="45" spans="1:12" ht="12.75">
      <c r="A45">
        <v>3</v>
      </c>
      <c r="B45" t="s">
        <v>35</v>
      </c>
      <c r="C45">
        <v>58.13</v>
      </c>
      <c r="D45">
        <v>65.31</v>
      </c>
      <c r="E45" s="1">
        <v>73.78</v>
      </c>
      <c r="F45">
        <v>81.19</v>
      </c>
      <c r="G45">
        <v>82.81</v>
      </c>
      <c r="H45">
        <v>89.85</v>
      </c>
      <c r="I45">
        <v>93.38</v>
      </c>
      <c r="J45">
        <v>95.33</v>
      </c>
      <c r="K45">
        <v>97.85</v>
      </c>
      <c r="L45">
        <v>98.91</v>
      </c>
    </row>
    <row r="46" spans="1:12" ht="12.75">
      <c r="A46">
        <v>4</v>
      </c>
      <c r="B46" t="s">
        <v>35</v>
      </c>
      <c r="C46">
        <v>59.26</v>
      </c>
      <c r="D46">
        <v>65.82</v>
      </c>
      <c r="E46" s="1">
        <v>72.65</v>
      </c>
      <c r="F46">
        <v>74.34</v>
      </c>
      <c r="G46">
        <v>80.44</v>
      </c>
      <c r="H46">
        <v>87.7</v>
      </c>
      <c r="I46">
        <v>91.34</v>
      </c>
      <c r="J46">
        <v>92.53</v>
      </c>
      <c r="K46">
        <v>95.5</v>
      </c>
      <c r="L46">
        <v>96.6</v>
      </c>
    </row>
    <row r="47" spans="5:6" ht="12.75">
      <c r="E47" s="1"/>
      <c r="F47"/>
    </row>
    <row r="48" spans="1:12" ht="12.75">
      <c r="A48">
        <v>1</v>
      </c>
      <c r="B48" t="s">
        <v>36</v>
      </c>
      <c r="C48">
        <f>C43+10*LOG10(4*PI()*$K5^2)-C$38</f>
        <v>96.64213403274854</v>
      </c>
      <c r="D48">
        <f>D43+10*LOG10(4*PI()*$K5^2)-D$38</f>
        <v>99.43183407610871</v>
      </c>
      <c r="E48">
        <f>E43+10*LOG10(4*PI()*$K5^2)-E$38</f>
        <v>102.4515341194689</v>
      </c>
      <c r="F48">
        <f>F43+10*LOG10(4*PI()*$K5^2)-F$38</f>
        <v>101.20123416282911</v>
      </c>
      <c r="G48">
        <f>G43+10*LOG10(4*PI()*$K5^2)-G$38</f>
        <v>100.17093420618929</v>
      </c>
      <c r="H48">
        <f>H43+10*LOG10(4*PI()*$K5^2)-H$38</f>
        <v>102.79063424954947</v>
      </c>
      <c r="I48">
        <f>I43+10*LOG10(4*PI()*$K5^2)-I$38</f>
        <v>103.78033429290966</v>
      </c>
      <c r="J48">
        <f>J43+10*LOG10(4*PI()*$K5^2)-J$38</f>
        <v>100.26003433626985</v>
      </c>
      <c r="K48">
        <f>K43+10*LOG10(4*PI()*$K5^2)</f>
        <v>125.62213403274853</v>
      </c>
      <c r="L48">
        <f>L43+10*LOG10(4*PI()*$K5^2)</f>
        <v>126.62213403274853</v>
      </c>
    </row>
    <row r="49" spans="1:12" ht="12.75">
      <c r="A49">
        <v>2</v>
      </c>
      <c r="B49" t="s">
        <v>36</v>
      </c>
      <c r="C49">
        <f>C44+10*LOG10(4*PI()*$K6^2)-C$38</f>
        <v>92.09620272628928</v>
      </c>
      <c r="D49">
        <f>D44+10*LOG10(4*PI()*$K6^2)-D$38</f>
        <v>96.11590276964947</v>
      </c>
      <c r="E49">
        <f>E44+10*LOG10(4*PI()*$K6^2)-E$38</f>
        <v>100.45560281300965</v>
      </c>
      <c r="F49">
        <f>F44+10*LOG10(4*PI()*$K6^2)-F$38</f>
        <v>102.80530285636985</v>
      </c>
      <c r="G49">
        <f>G44+10*LOG10(4*PI()*$K6^2)-G$38</f>
        <v>99.14500289973003</v>
      </c>
      <c r="H49">
        <f>H44+10*LOG10(4*PI()*$K6^2)-H$38</f>
        <v>104.61470294309021</v>
      </c>
      <c r="I49">
        <f>I44+10*LOG10(4*PI()*$K6^2)-I$38</f>
        <v>103.3844029864504</v>
      </c>
      <c r="J49">
        <f>J44+10*LOG10(4*PI()*$K6^2)-J$38</f>
        <v>103.4241030298106</v>
      </c>
      <c r="K49">
        <f>K44+10*LOG10(4*PI()*$K6^2)</f>
        <v>126.77620272628928</v>
      </c>
      <c r="L49">
        <f>L44+10*LOG10(4*PI()*$K6^2)</f>
        <v>127.75620272628927</v>
      </c>
    </row>
    <row r="50" spans="1:12" ht="12.75">
      <c r="A50">
        <v>3</v>
      </c>
      <c r="B50" t="s">
        <v>36</v>
      </c>
      <c r="C50">
        <f aca="true" t="shared" si="1" ref="C50:J51">C45+10*LOG10(4*PI()*$K7^2)-C$38</f>
        <v>89.08606441469804</v>
      </c>
      <c r="D50">
        <f t="shared" si="1"/>
        <v>93.25576445805822</v>
      </c>
      <c r="E50">
        <f t="shared" si="1"/>
        <v>98.71546450141841</v>
      </c>
      <c r="F50">
        <f t="shared" si="1"/>
        <v>103.1151645447786</v>
      </c>
      <c r="G50">
        <f t="shared" si="1"/>
        <v>101.72486458813879</v>
      </c>
      <c r="H50">
        <f t="shared" si="1"/>
        <v>105.75456463149897</v>
      </c>
      <c r="I50">
        <f t="shared" si="1"/>
        <v>106.27426467485915</v>
      </c>
      <c r="J50">
        <f t="shared" si="1"/>
        <v>105.21396471821936</v>
      </c>
      <c r="K50">
        <f>K45+10*LOG10(4*PI()*$K7^2)</f>
        <v>128.80606441469803</v>
      </c>
      <c r="L50">
        <f>L45+10*LOG10(4*PI()*$K7^2)</f>
        <v>129.86606441469803</v>
      </c>
    </row>
    <row r="51" spans="1:12" ht="12.75">
      <c r="A51">
        <v>4</v>
      </c>
      <c r="B51" t="s">
        <v>36</v>
      </c>
      <c r="C51">
        <f aca="true" t="shared" si="2" ref="C51:J51">C46+10*LOG10(4*PI()*$K8^2)-C$38</f>
        <v>93.33217422913742</v>
      </c>
      <c r="D51">
        <f t="shared" si="2"/>
        <v>96.88187427249761</v>
      </c>
      <c r="E51">
        <f t="shared" si="2"/>
        <v>100.70157431585781</v>
      </c>
      <c r="F51">
        <f t="shared" si="2"/>
        <v>99.381274359218</v>
      </c>
      <c r="G51">
        <f t="shared" si="2"/>
        <v>102.47097440257818</v>
      </c>
      <c r="H51">
        <f t="shared" si="2"/>
        <v>106.72067444593837</v>
      </c>
      <c r="I51">
        <f t="shared" si="2"/>
        <v>107.35037448929856</v>
      </c>
      <c r="J51">
        <f t="shared" si="2"/>
        <v>105.53007453265874</v>
      </c>
      <c r="K51">
        <f>K46+10*LOG10(4*PI()*$K8^2)</f>
        <v>129.57217422913743</v>
      </c>
      <c r="L51">
        <f>L46+10*LOG10(4*PI()*$K8^2)</f>
        <v>130.67217422913743</v>
      </c>
    </row>
    <row r="52" spans="2:12" ht="12.75">
      <c r="B52" t="s">
        <v>37</v>
      </c>
      <c r="C52">
        <f>STDEV(C48:C51)</f>
        <v>3.126946329680345</v>
      </c>
      <c r="D52">
        <f aca="true" t="shared" si="3" ref="D52:L52">STDEV(D48:D51)</f>
        <v>2.542264529364665</v>
      </c>
      <c r="E52">
        <f t="shared" si="3"/>
        <v>1.5285486799562453</v>
      </c>
      <c r="F52">
        <f t="shared" si="3"/>
        <v>1.7153799603491804</v>
      </c>
      <c r="G52">
        <f t="shared" si="3"/>
        <v>1.5008850779568954</v>
      </c>
      <c r="H52">
        <f t="shared" si="3"/>
        <v>1.688813554593667</v>
      </c>
      <c r="I52">
        <f t="shared" si="3"/>
        <v>1.922669156527766</v>
      </c>
      <c r="J52">
        <f t="shared" si="3"/>
        <v>2.4163458438897387</v>
      </c>
      <c r="K52">
        <f t="shared" si="3"/>
        <v>1.8165173672487511</v>
      </c>
      <c r="L52">
        <f t="shared" si="3"/>
        <v>1.8667315665702056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2004-07-16T14:16:24Z</dcterms:created>
  <dcterms:modified xsi:type="dcterms:W3CDTF">2004-07-17T17:56:54Z</dcterms:modified>
  <cp:category/>
  <cp:version/>
  <cp:contentType/>
  <cp:contentStatus/>
</cp:coreProperties>
</file>