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XLS-2019\"/>
    </mc:Choice>
  </mc:AlternateContent>
  <xr:revisionPtr revIDLastSave="0" documentId="13_ncr:1_{C5E4A091-E120-485C-BE27-56E8C051442F}" xr6:coauthVersionLast="41" xr6:coauthVersionMax="41" xr10:uidLastSave="{00000000-0000-0000-0000-000000000000}"/>
  <bookViews>
    <workbookView xWindow="1020" yWindow="-120" windowWidth="14460" windowHeight="11760" xr2:uid="{469243F8-F311-4314-AA6F-CB693C833178}"/>
  </bookViews>
  <sheets>
    <sheet name="Sheet1" sheetId="1" r:id="rId1"/>
  </sheets>
  <definedNames>
    <definedName name="A">Sheet1!$D$53</definedName>
    <definedName name="V">Sheet1!$E$42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" l="1"/>
  <c r="D57" i="1"/>
  <c r="D56" i="1"/>
  <c r="E42" i="1"/>
  <c r="D46" i="1"/>
  <c r="D47" i="1"/>
  <c r="D48" i="1"/>
  <c r="D49" i="1"/>
  <c r="D50" i="1"/>
  <c r="D51" i="1"/>
  <c r="D52" i="1"/>
  <c r="D45" i="1"/>
  <c r="B52" i="1"/>
  <c r="B48" i="1"/>
  <c r="B47" i="1"/>
  <c r="B46" i="1"/>
  <c r="B45" i="1"/>
  <c r="F41" i="1"/>
  <c r="D53" i="1" l="1"/>
  <c r="G43" i="1" s="1"/>
</calcChain>
</file>

<file path=xl/sharedStrings.xml><?xml version="1.0" encoding="utf-8"?>
<sst xmlns="http://schemas.openxmlformats.org/spreadsheetml/2006/main" count="104" uniqueCount="52">
  <si>
    <t>Classroom 8 - rev. Times</t>
  </si>
  <si>
    <t>Measured</t>
  </si>
  <si>
    <t>ISO 3382 OCTAVE BAND ACOUSTICAL PARAMETERS</t>
  </si>
  <si>
    <t>Left Channel Parameters</t>
  </si>
  <si>
    <t xml:space="preserve">Filename     </t>
  </si>
  <si>
    <t>Freq.    [Hz]</t>
  </si>
  <si>
    <t xml:space="preserve">A  </t>
  </si>
  <si>
    <t>Lin</t>
  </si>
  <si>
    <t>Adobe Audition - Ambeo-1-2_001.wav</t>
  </si>
  <si>
    <t>Signal   [dB]</t>
  </si>
  <si>
    <t>1.#IO</t>
  </si>
  <si>
    <t>Noise    [dB]</t>
  </si>
  <si>
    <t>strenGth [dB]</t>
  </si>
  <si>
    <t>C50      [dB]</t>
  </si>
  <si>
    <t>C80      [dB]</t>
  </si>
  <si>
    <t>D50       [%]</t>
  </si>
  <si>
    <t>ts       [ms]</t>
  </si>
  <si>
    <t>EDT       [s]</t>
  </si>
  <si>
    <t>Tuser     [s]</t>
  </si>
  <si>
    <t>T20       [s]</t>
  </si>
  <si>
    <t>--</t>
  </si>
  <si>
    <t>T30       [s]</t>
  </si>
  <si>
    <t>Peakiness[dB]</t>
  </si>
  <si>
    <t>Millisecs[dB]</t>
  </si>
  <si>
    <t>Impulsivs[dB]</t>
  </si>
  <si>
    <t>RTU = RT User (-5. dB, -15. dB)</t>
  </si>
  <si>
    <t>Right Channel Parameters</t>
  </si>
  <si>
    <t>Emulation with Sabine formula</t>
  </si>
  <si>
    <t xml:space="preserve">T20avg </t>
  </si>
  <si>
    <t>s</t>
  </si>
  <si>
    <t>Surface</t>
  </si>
  <si>
    <t>Area</t>
  </si>
  <si>
    <t>Alfa</t>
  </si>
  <si>
    <t>floor</t>
  </si>
  <si>
    <t>walls</t>
  </si>
  <si>
    <t>ceiling</t>
  </si>
  <si>
    <t>windows</t>
  </si>
  <si>
    <t>people</t>
  </si>
  <si>
    <t>Seats</t>
  </si>
  <si>
    <t>table</t>
  </si>
  <si>
    <t>screen</t>
  </si>
  <si>
    <t>A (m2)</t>
  </si>
  <si>
    <t>Atot =</t>
  </si>
  <si>
    <t>m2</t>
  </si>
  <si>
    <t>T60 =0.16*V/A =</t>
  </si>
  <si>
    <t>m3</t>
  </si>
  <si>
    <t>Absorbing Material for bringing T60 =</t>
  </si>
  <si>
    <t>A2 =0.16*V/0.85 =</t>
  </si>
  <si>
    <t>Additional A =</t>
  </si>
  <si>
    <t>of added abrbing material</t>
  </si>
  <si>
    <t>false ceiling Alfa =</t>
  </si>
  <si>
    <t>Surface of false ceiling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</si>
</sst>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7DFD-F9EF-4954-A3C3-FD89D0CEFAD3}">
  <dimension ref="A1:N59"/>
  <sheetViews>
    <sheetView tabSelected="1" zoomScale="140" zoomScaleNormal="140" workbookViewId="0"/>
  </sheetViews>
  <sheetFormatPr defaultRowHeight="15" x14ac:dyDescent="0.25"/>
  <sheetData>
    <row r="1" spans="1:14" x14ac:dyDescent="0.25">
      <c r="A1" s="2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6" spans="1:14" x14ac:dyDescent="0.25">
      <c r="A6" t="s">
        <v>4</v>
      </c>
      <c r="B6" t="s">
        <v>5</v>
      </c>
      <c r="C6">
        <v>31.5</v>
      </c>
      <c r="D6">
        <v>63</v>
      </c>
      <c r="E6">
        <v>125</v>
      </c>
      <c r="F6">
        <v>250</v>
      </c>
      <c r="G6">
        <v>500</v>
      </c>
      <c r="H6">
        <v>1000</v>
      </c>
      <c r="I6">
        <v>2000</v>
      </c>
      <c r="J6">
        <v>4000</v>
      </c>
      <c r="K6">
        <v>8000</v>
      </c>
      <c r="L6">
        <v>16000</v>
      </c>
      <c r="M6" t="s">
        <v>6</v>
      </c>
      <c r="N6" t="s">
        <v>7</v>
      </c>
    </row>
    <row r="7" spans="1:14" x14ac:dyDescent="0.25">
      <c r="A7" t="s">
        <v>8</v>
      </c>
      <c r="B7" t="s">
        <v>9</v>
      </c>
      <c r="C7" t="s">
        <v>10</v>
      </c>
      <c r="D7">
        <v>78.418000000000006</v>
      </c>
      <c r="E7">
        <v>91.757000000000005</v>
      </c>
      <c r="F7">
        <v>101.279</v>
      </c>
      <c r="G7">
        <v>100.502</v>
      </c>
      <c r="H7">
        <v>104.578</v>
      </c>
      <c r="I7">
        <v>104.238</v>
      </c>
      <c r="J7">
        <v>101.242</v>
      </c>
      <c r="K7">
        <v>98.915999999999997</v>
      </c>
      <c r="L7">
        <v>96.703999999999994</v>
      </c>
      <c r="M7">
        <v>110.121</v>
      </c>
      <c r="N7">
        <v>110.48099999999999</v>
      </c>
    </row>
    <row r="8" spans="1:14" x14ac:dyDescent="0.25">
      <c r="A8" t="s">
        <v>8</v>
      </c>
      <c r="B8" t="s">
        <v>11</v>
      </c>
      <c r="C8">
        <v>39.607999999999997</v>
      </c>
      <c r="D8">
        <v>35.965000000000003</v>
      </c>
      <c r="E8">
        <v>42.353000000000002</v>
      </c>
      <c r="F8">
        <v>44.136000000000003</v>
      </c>
      <c r="G8">
        <v>40.918999999999997</v>
      </c>
      <c r="H8">
        <v>40.277999999999999</v>
      </c>
      <c r="I8">
        <v>36.722999999999999</v>
      </c>
      <c r="J8">
        <v>29.925999999999998</v>
      </c>
      <c r="K8">
        <v>23.968</v>
      </c>
      <c r="L8">
        <v>20.933</v>
      </c>
      <c r="M8">
        <v>44.668999999999997</v>
      </c>
      <c r="N8">
        <v>49.51</v>
      </c>
    </row>
    <row r="9" spans="1:14" x14ac:dyDescent="0.25">
      <c r="A9" t="s">
        <v>8</v>
      </c>
      <c r="B9" t="s">
        <v>12</v>
      </c>
      <c r="C9" t="s">
        <v>10</v>
      </c>
      <c r="D9">
        <v>9.4179999999999993</v>
      </c>
      <c r="E9">
        <v>22.757000000000001</v>
      </c>
      <c r="F9">
        <v>32.279000000000003</v>
      </c>
      <c r="G9">
        <v>31.501999999999999</v>
      </c>
      <c r="H9">
        <v>35.578000000000003</v>
      </c>
      <c r="I9">
        <v>35.238</v>
      </c>
      <c r="J9">
        <v>32.241999999999997</v>
      </c>
      <c r="K9">
        <v>29.916</v>
      </c>
      <c r="L9">
        <v>27.704000000000001</v>
      </c>
      <c r="M9">
        <v>31.120999999999999</v>
      </c>
      <c r="N9">
        <v>33.481000000000002</v>
      </c>
    </row>
    <row r="10" spans="1:14" x14ac:dyDescent="0.25">
      <c r="A10" t="s">
        <v>8</v>
      </c>
      <c r="B10" t="s">
        <v>13</v>
      </c>
      <c r="C10">
        <v>-4.0140000000000002</v>
      </c>
      <c r="D10">
        <v>4.4829999999999997</v>
      </c>
      <c r="E10">
        <v>-0.91300000000000003</v>
      </c>
      <c r="F10">
        <v>-0.46400000000000002</v>
      </c>
      <c r="G10">
        <v>0.73599999999999999</v>
      </c>
      <c r="H10">
        <v>1.585</v>
      </c>
      <c r="I10">
        <v>1.3640000000000001</v>
      </c>
      <c r="J10">
        <v>0.64</v>
      </c>
      <c r="K10">
        <v>2.3210000000000002</v>
      </c>
      <c r="L10">
        <v>5.86</v>
      </c>
      <c r="M10">
        <v>1.32</v>
      </c>
      <c r="N10">
        <v>1.0269999999999999</v>
      </c>
    </row>
    <row r="11" spans="1:14" x14ac:dyDescent="0.25">
      <c r="A11" t="s">
        <v>8</v>
      </c>
      <c r="B11" t="s">
        <v>14</v>
      </c>
      <c r="C11">
        <v>-1.5009999999999999</v>
      </c>
      <c r="D11">
        <v>6.899</v>
      </c>
      <c r="E11">
        <v>0.187</v>
      </c>
      <c r="F11">
        <v>3.1709999999999998</v>
      </c>
      <c r="G11">
        <v>2.7309999999999999</v>
      </c>
      <c r="H11">
        <v>4.2009999999999996</v>
      </c>
      <c r="I11">
        <v>3.8809999999999998</v>
      </c>
      <c r="J11">
        <v>3.9020000000000001</v>
      </c>
      <c r="K11">
        <v>5.891</v>
      </c>
      <c r="L11">
        <v>9.7789999999999999</v>
      </c>
      <c r="M11">
        <v>4.0490000000000004</v>
      </c>
      <c r="N11">
        <v>3.7519999999999998</v>
      </c>
    </row>
    <row r="12" spans="1:14" x14ac:dyDescent="0.25">
      <c r="A12" t="s">
        <v>8</v>
      </c>
      <c r="B12" t="s">
        <v>15</v>
      </c>
      <c r="C12">
        <v>28.408000000000001</v>
      </c>
      <c r="D12">
        <v>73.736000000000004</v>
      </c>
      <c r="E12">
        <v>44.764000000000003</v>
      </c>
      <c r="F12">
        <v>47.332000000000001</v>
      </c>
      <c r="G12">
        <v>54.228000000000002</v>
      </c>
      <c r="H12">
        <v>59.021999999999998</v>
      </c>
      <c r="I12">
        <v>57.786000000000001</v>
      </c>
      <c r="J12">
        <v>53.68</v>
      </c>
      <c r="K12">
        <v>63.048999999999999</v>
      </c>
      <c r="L12">
        <v>79.400000000000006</v>
      </c>
      <c r="M12">
        <v>57.537999999999997</v>
      </c>
      <c r="N12">
        <v>55.887</v>
      </c>
    </row>
    <row r="13" spans="1:14" x14ac:dyDescent="0.25">
      <c r="A13" t="s">
        <v>8</v>
      </c>
      <c r="B13" t="s">
        <v>16</v>
      </c>
      <c r="C13">
        <v>140.14699999999999</v>
      </c>
      <c r="D13">
        <v>61.128999999999998</v>
      </c>
      <c r="E13">
        <v>111.843</v>
      </c>
      <c r="F13">
        <v>86.838999999999999</v>
      </c>
      <c r="G13">
        <v>85.018000000000001</v>
      </c>
      <c r="H13">
        <v>63.212000000000003</v>
      </c>
      <c r="I13">
        <v>67.284999999999997</v>
      </c>
      <c r="J13">
        <v>67.164000000000001</v>
      </c>
      <c r="K13">
        <v>50.17</v>
      </c>
      <c r="L13">
        <v>30.800999999999998</v>
      </c>
      <c r="M13">
        <v>65.004000000000005</v>
      </c>
      <c r="N13">
        <v>68.757000000000005</v>
      </c>
    </row>
    <row r="14" spans="1:14" x14ac:dyDescent="0.25">
      <c r="A14" t="s">
        <v>8</v>
      </c>
      <c r="B14" t="s">
        <v>17</v>
      </c>
      <c r="C14">
        <v>1.4630000000000001</v>
      </c>
      <c r="D14">
        <v>0.91700000000000004</v>
      </c>
      <c r="E14">
        <v>1.823</v>
      </c>
      <c r="F14">
        <v>1.3109999999999999</v>
      </c>
      <c r="G14">
        <v>1.2350000000000001</v>
      </c>
      <c r="H14">
        <v>1.115</v>
      </c>
      <c r="I14">
        <v>1.131</v>
      </c>
      <c r="J14">
        <v>1.0129999999999999</v>
      </c>
      <c r="K14">
        <v>0.79300000000000004</v>
      </c>
      <c r="L14">
        <v>0.501</v>
      </c>
      <c r="M14">
        <v>1.099</v>
      </c>
      <c r="N14">
        <v>1.147</v>
      </c>
    </row>
    <row r="15" spans="1:14" x14ac:dyDescent="0.25">
      <c r="A15" t="s">
        <v>8</v>
      </c>
      <c r="B15" t="s">
        <v>18</v>
      </c>
      <c r="C15">
        <v>1.6220000000000001</v>
      </c>
      <c r="D15">
        <v>1.127</v>
      </c>
      <c r="E15">
        <v>1.661</v>
      </c>
      <c r="F15">
        <v>1.2569999999999999</v>
      </c>
      <c r="G15">
        <v>1.2929999999999999</v>
      </c>
      <c r="H15">
        <v>1.159</v>
      </c>
      <c r="I15">
        <v>1.2270000000000001</v>
      </c>
      <c r="J15">
        <v>1.1100000000000001</v>
      </c>
      <c r="K15">
        <v>0.84599999999999997</v>
      </c>
      <c r="L15">
        <v>0.57399999999999995</v>
      </c>
      <c r="M15">
        <v>1.1910000000000001</v>
      </c>
      <c r="N15">
        <v>1.2350000000000001</v>
      </c>
    </row>
    <row r="16" spans="1:14" x14ac:dyDescent="0.25">
      <c r="A16" t="s">
        <v>8</v>
      </c>
      <c r="B16" t="s">
        <v>19</v>
      </c>
      <c r="C16" s="1" t="s">
        <v>20</v>
      </c>
      <c r="D16" s="1">
        <v>1.2809999999999999</v>
      </c>
      <c r="E16" s="1">
        <v>1.6060000000000001</v>
      </c>
      <c r="F16" s="1">
        <v>1.3049999999999999</v>
      </c>
      <c r="G16" s="1">
        <v>1.244</v>
      </c>
      <c r="H16" s="1">
        <v>1.1850000000000001</v>
      </c>
      <c r="I16" s="1">
        <v>1.171</v>
      </c>
      <c r="J16" s="1">
        <v>1.0820000000000001</v>
      </c>
      <c r="K16" s="1">
        <v>0.84799999999999998</v>
      </c>
      <c r="L16" s="1">
        <v>0.56299999999999994</v>
      </c>
      <c r="M16" s="1">
        <v>1.171</v>
      </c>
      <c r="N16" s="1">
        <v>1.216</v>
      </c>
    </row>
    <row r="17" spans="1:14" x14ac:dyDescent="0.25">
      <c r="A17" t="s">
        <v>8</v>
      </c>
      <c r="B17" t="s">
        <v>21</v>
      </c>
      <c r="C17" t="s">
        <v>20</v>
      </c>
      <c r="D17">
        <v>1.702</v>
      </c>
      <c r="E17">
        <v>1.93</v>
      </c>
      <c r="F17">
        <v>1.4259999999999999</v>
      </c>
      <c r="G17">
        <v>1.2529999999999999</v>
      </c>
      <c r="H17">
        <v>1.2070000000000001</v>
      </c>
      <c r="I17">
        <v>1.175</v>
      </c>
      <c r="J17">
        <v>1.087</v>
      </c>
      <c r="K17">
        <v>0.86</v>
      </c>
      <c r="L17">
        <v>0.57399999999999995</v>
      </c>
      <c r="M17">
        <v>1.1859999999999999</v>
      </c>
      <c r="N17">
        <v>1.268</v>
      </c>
    </row>
    <row r="18" spans="1:14" x14ac:dyDescent="0.25">
      <c r="A18" t="s">
        <v>8</v>
      </c>
      <c r="B18" t="s">
        <v>22</v>
      </c>
      <c r="C18">
        <v>12.191000000000001</v>
      </c>
      <c r="D18">
        <v>19.460999999999999</v>
      </c>
      <c r="E18">
        <v>17.145</v>
      </c>
      <c r="F18">
        <v>19.015999999999998</v>
      </c>
      <c r="G18">
        <v>22.547000000000001</v>
      </c>
      <c r="H18">
        <v>27.056999999999999</v>
      </c>
      <c r="I18">
        <v>25.298999999999999</v>
      </c>
      <c r="J18">
        <v>28.759</v>
      </c>
      <c r="K18">
        <v>28.315000000000001</v>
      </c>
      <c r="L18">
        <v>28.802</v>
      </c>
      <c r="M18">
        <v>25.666</v>
      </c>
      <c r="N18">
        <v>27.646000000000001</v>
      </c>
    </row>
    <row r="19" spans="1:14" x14ac:dyDescent="0.25">
      <c r="A19" t="s">
        <v>8</v>
      </c>
      <c r="B19" t="s">
        <v>23</v>
      </c>
      <c r="C19">
        <v>12.071999999999999</v>
      </c>
      <c r="D19">
        <v>19.228999999999999</v>
      </c>
      <c r="E19">
        <v>16.718</v>
      </c>
      <c r="F19">
        <v>16.463999999999999</v>
      </c>
      <c r="G19">
        <v>19.338000000000001</v>
      </c>
      <c r="H19">
        <v>21.863</v>
      </c>
      <c r="I19">
        <v>20.155000000000001</v>
      </c>
      <c r="J19">
        <v>21.678999999999998</v>
      </c>
      <c r="K19">
        <v>21.050999999999998</v>
      </c>
      <c r="L19">
        <v>21.585999999999999</v>
      </c>
      <c r="M19">
        <v>20.613</v>
      </c>
      <c r="N19">
        <v>20.138999999999999</v>
      </c>
    </row>
    <row r="20" spans="1:14" x14ac:dyDescent="0.25">
      <c r="A20" t="s">
        <v>8</v>
      </c>
      <c r="B20" t="s">
        <v>24</v>
      </c>
      <c r="C20">
        <v>9.0220000000000002</v>
      </c>
      <c r="D20">
        <v>13.976000000000001</v>
      </c>
      <c r="E20">
        <v>11.185</v>
      </c>
      <c r="F20">
        <v>12.004</v>
      </c>
      <c r="G20">
        <v>11.864000000000001</v>
      </c>
      <c r="H20">
        <v>13.253</v>
      </c>
      <c r="I20">
        <v>12.882999999999999</v>
      </c>
      <c r="J20">
        <v>12.398999999999999</v>
      </c>
      <c r="K20">
        <v>13.476000000000001</v>
      </c>
      <c r="L20">
        <v>14.698</v>
      </c>
      <c r="M20">
        <v>12.903</v>
      </c>
      <c r="N20">
        <v>12.638999999999999</v>
      </c>
    </row>
    <row r="22" spans="1:14" x14ac:dyDescent="0.25">
      <c r="A22" t="s">
        <v>25</v>
      </c>
    </row>
    <row r="24" spans="1:14" x14ac:dyDescent="0.25">
      <c r="A24" t="s">
        <v>26</v>
      </c>
    </row>
    <row r="25" spans="1:14" x14ac:dyDescent="0.25">
      <c r="A25" t="s">
        <v>4</v>
      </c>
      <c r="B25" t="s">
        <v>5</v>
      </c>
      <c r="C25">
        <v>31.5</v>
      </c>
      <c r="D25">
        <v>63</v>
      </c>
      <c r="E25">
        <v>125</v>
      </c>
      <c r="F25">
        <v>250</v>
      </c>
      <c r="G25">
        <v>500</v>
      </c>
      <c r="H25">
        <v>1000</v>
      </c>
      <c r="I25">
        <v>2000</v>
      </c>
      <c r="J25">
        <v>4000</v>
      </c>
      <c r="K25">
        <v>8000</v>
      </c>
      <c r="L25">
        <v>16000</v>
      </c>
      <c r="M25" t="s">
        <v>6</v>
      </c>
      <c r="N25" t="s">
        <v>7</v>
      </c>
    </row>
    <row r="26" spans="1:14" x14ac:dyDescent="0.25">
      <c r="A26" t="s">
        <v>8</v>
      </c>
      <c r="B26" t="s">
        <v>9</v>
      </c>
      <c r="C26">
        <v>65.504000000000005</v>
      </c>
      <c r="D26">
        <v>84.003</v>
      </c>
      <c r="E26">
        <v>93.731999999999999</v>
      </c>
      <c r="F26">
        <v>102.262</v>
      </c>
      <c r="G26">
        <v>103.378</v>
      </c>
      <c r="H26">
        <v>107.65300000000001</v>
      </c>
      <c r="I26">
        <v>107.131</v>
      </c>
      <c r="J26">
        <v>104.22199999999999</v>
      </c>
      <c r="K26">
        <v>101.455</v>
      </c>
      <c r="L26">
        <v>98.927000000000007</v>
      </c>
      <c r="M26">
        <v>113.03700000000001</v>
      </c>
      <c r="N26">
        <v>113.19199999999999</v>
      </c>
    </row>
    <row r="27" spans="1:14" x14ac:dyDescent="0.25">
      <c r="A27" t="s">
        <v>8</v>
      </c>
      <c r="B27" t="s">
        <v>11</v>
      </c>
      <c r="C27">
        <v>36.594999999999999</v>
      </c>
      <c r="D27">
        <v>40.89</v>
      </c>
      <c r="E27">
        <v>46.892000000000003</v>
      </c>
      <c r="F27">
        <v>46.548000000000002</v>
      </c>
      <c r="G27">
        <v>43.353000000000002</v>
      </c>
      <c r="H27">
        <v>42.158999999999999</v>
      </c>
      <c r="I27">
        <v>38.377000000000002</v>
      </c>
      <c r="J27">
        <v>32.417000000000002</v>
      </c>
      <c r="K27">
        <v>27.02</v>
      </c>
      <c r="L27">
        <v>22.986000000000001</v>
      </c>
      <c r="M27">
        <v>46.865000000000002</v>
      </c>
      <c r="N27">
        <v>52.470999999999997</v>
      </c>
    </row>
    <row r="28" spans="1:14" x14ac:dyDescent="0.25">
      <c r="A28" t="s">
        <v>8</v>
      </c>
      <c r="B28" t="s">
        <v>12</v>
      </c>
      <c r="C28">
        <v>-3.496</v>
      </c>
      <c r="D28">
        <v>15.003</v>
      </c>
      <c r="E28">
        <v>24.731999999999999</v>
      </c>
      <c r="F28">
        <v>33.262</v>
      </c>
      <c r="G28">
        <v>34.378</v>
      </c>
      <c r="H28">
        <v>38.652999999999999</v>
      </c>
      <c r="I28">
        <v>38.131</v>
      </c>
      <c r="J28">
        <v>35.222000000000001</v>
      </c>
      <c r="K28">
        <v>32.454999999999998</v>
      </c>
      <c r="L28">
        <v>29.927</v>
      </c>
      <c r="M28">
        <v>34.036999999999999</v>
      </c>
      <c r="N28">
        <v>36.192</v>
      </c>
    </row>
    <row r="29" spans="1:14" x14ac:dyDescent="0.25">
      <c r="A29" t="s">
        <v>8</v>
      </c>
      <c r="B29" t="s">
        <v>13</v>
      </c>
      <c r="C29">
        <v>-5.6280000000000001</v>
      </c>
      <c r="D29">
        <v>5.5389999999999997</v>
      </c>
      <c r="E29">
        <v>-3.073</v>
      </c>
      <c r="F29">
        <v>-2.09</v>
      </c>
      <c r="G29">
        <v>0.45300000000000001</v>
      </c>
      <c r="H29">
        <v>2.609</v>
      </c>
      <c r="I29">
        <v>2.5579999999999998</v>
      </c>
      <c r="J29">
        <v>0.86</v>
      </c>
      <c r="K29">
        <v>2.1150000000000002</v>
      </c>
      <c r="L29">
        <v>5.0709999999999997</v>
      </c>
      <c r="M29">
        <v>2.0830000000000002</v>
      </c>
      <c r="N29">
        <v>1.5249999999999999</v>
      </c>
    </row>
    <row r="30" spans="1:14" x14ac:dyDescent="0.25">
      <c r="A30" t="s">
        <v>8</v>
      </c>
      <c r="B30" t="s">
        <v>14</v>
      </c>
      <c r="C30">
        <v>-3.169</v>
      </c>
      <c r="D30">
        <v>7.718</v>
      </c>
      <c r="E30">
        <v>-0.96899999999999997</v>
      </c>
      <c r="F30">
        <v>-0.28299999999999997</v>
      </c>
      <c r="G30">
        <v>2.94</v>
      </c>
      <c r="H30">
        <v>5.024</v>
      </c>
      <c r="I30">
        <v>4.819</v>
      </c>
      <c r="J30">
        <v>3.2090000000000001</v>
      </c>
      <c r="K30">
        <v>5.3929999999999998</v>
      </c>
      <c r="L30">
        <v>9.0869999999999997</v>
      </c>
      <c r="M30">
        <v>4.407</v>
      </c>
      <c r="N30">
        <v>3.7469999999999999</v>
      </c>
    </row>
    <row r="31" spans="1:14" x14ac:dyDescent="0.25">
      <c r="A31" t="s">
        <v>8</v>
      </c>
      <c r="B31" t="s">
        <v>15</v>
      </c>
      <c r="C31">
        <v>21.486000000000001</v>
      </c>
      <c r="D31">
        <v>78.168000000000006</v>
      </c>
      <c r="E31">
        <v>33.015000000000001</v>
      </c>
      <c r="F31">
        <v>38.198</v>
      </c>
      <c r="G31">
        <v>52.604999999999997</v>
      </c>
      <c r="H31">
        <v>64.581000000000003</v>
      </c>
      <c r="I31">
        <v>64.311999999999998</v>
      </c>
      <c r="J31">
        <v>54.936999999999998</v>
      </c>
      <c r="K31">
        <v>61.942</v>
      </c>
      <c r="L31">
        <v>76.271000000000001</v>
      </c>
      <c r="M31">
        <v>61.767000000000003</v>
      </c>
      <c r="N31">
        <v>58.691000000000003</v>
      </c>
    </row>
    <row r="32" spans="1:14" x14ac:dyDescent="0.25">
      <c r="A32" t="s">
        <v>8</v>
      </c>
      <c r="B32" t="s">
        <v>16</v>
      </c>
      <c r="C32">
        <v>70.319999999999993</v>
      </c>
      <c r="D32">
        <v>21.420999999999999</v>
      </c>
      <c r="E32">
        <v>67.537000000000006</v>
      </c>
      <c r="F32">
        <v>64.777000000000001</v>
      </c>
      <c r="G32">
        <v>44.651000000000003</v>
      </c>
      <c r="H32">
        <v>32.088000000000001</v>
      </c>
      <c r="I32">
        <v>33.817</v>
      </c>
      <c r="J32">
        <v>34.478000000000002</v>
      </c>
      <c r="K32">
        <v>27.428999999999998</v>
      </c>
      <c r="L32">
        <v>19.157</v>
      </c>
      <c r="M32">
        <v>33.484000000000002</v>
      </c>
      <c r="N32">
        <v>37.049999999999997</v>
      </c>
    </row>
    <row r="33" spans="1:14" x14ac:dyDescent="0.25">
      <c r="A33" t="s">
        <v>8</v>
      </c>
      <c r="B33" t="s">
        <v>17</v>
      </c>
      <c r="C33">
        <v>1.4279999999999999</v>
      </c>
      <c r="D33">
        <v>0.8</v>
      </c>
      <c r="E33">
        <v>1.6240000000000001</v>
      </c>
      <c r="F33">
        <v>1.4039999999999999</v>
      </c>
      <c r="G33">
        <v>1.3680000000000001</v>
      </c>
      <c r="H33">
        <v>1.1180000000000001</v>
      </c>
      <c r="I33">
        <v>1.1060000000000001</v>
      </c>
      <c r="J33">
        <v>1.0940000000000001</v>
      </c>
      <c r="K33">
        <v>0.78300000000000003</v>
      </c>
      <c r="L33">
        <v>0.498</v>
      </c>
      <c r="M33">
        <v>1.107</v>
      </c>
      <c r="N33">
        <v>1.17</v>
      </c>
    </row>
    <row r="34" spans="1:14" x14ac:dyDescent="0.25">
      <c r="A34" t="s">
        <v>8</v>
      </c>
      <c r="B34" t="s">
        <v>18</v>
      </c>
      <c r="C34">
        <v>2.2090000000000001</v>
      </c>
      <c r="D34">
        <v>1.2290000000000001</v>
      </c>
      <c r="E34">
        <v>1.3280000000000001</v>
      </c>
      <c r="F34">
        <v>1.3560000000000001</v>
      </c>
      <c r="G34">
        <v>1.367</v>
      </c>
      <c r="H34">
        <v>1.173</v>
      </c>
      <c r="I34">
        <v>1.2529999999999999</v>
      </c>
      <c r="J34">
        <v>1.028</v>
      </c>
      <c r="K34">
        <v>0.89200000000000002</v>
      </c>
      <c r="L34">
        <v>0.54700000000000004</v>
      </c>
      <c r="M34">
        <v>1.1839999999999999</v>
      </c>
      <c r="N34">
        <v>1.2130000000000001</v>
      </c>
    </row>
    <row r="35" spans="1:14" x14ac:dyDescent="0.25">
      <c r="A35" t="s">
        <v>8</v>
      </c>
      <c r="B35" t="s">
        <v>19</v>
      </c>
      <c r="C35" s="1">
        <v>3.5790000000000002</v>
      </c>
      <c r="D35" s="1">
        <v>1.0109999999999999</v>
      </c>
      <c r="E35" s="1">
        <v>1.6870000000000001</v>
      </c>
      <c r="F35" s="1">
        <v>1.395</v>
      </c>
      <c r="G35" s="1">
        <v>1.222</v>
      </c>
      <c r="H35" s="1">
        <v>1.151</v>
      </c>
      <c r="I35" s="1">
        <v>1.196</v>
      </c>
      <c r="J35" s="1">
        <v>1.0609999999999999</v>
      </c>
      <c r="K35" s="1">
        <v>0.86499999999999999</v>
      </c>
      <c r="L35" s="1">
        <v>0.54200000000000004</v>
      </c>
      <c r="M35" s="1">
        <v>1.161</v>
      </c>
      <c r="N35" s="1">
        <v>1.2090000000000001</v>
      </c>
    </row>
    <row r="36" spans="1:14" x14ac:dyDescent="0.25">
      <c r="A36" t="s">
        <v>8</v>
      </c>
      <c r="B36" t="s">
        <v>21</v>
      </c>
      <c r="C36">
        <v>3.5390000000000001</v>
      </c>
      <c r="D36">
        <v>0.95</v>
      </c>
      <c r="E36">
        <v>1.605</v>
      </c>
      <c r="F36">
        <v>1.43</v>
      </c>
      <c r="G36">
        <v>1.2030000000000001</v>
      </c>
      <c r="H36">
        <v>1.1879999999999999</v>
      </c>
      <c r="I36">
        <v>1.1970000000000001</v>
      </c>
      <c r="J36">
        <v>1.083</v>
      </c>
      <c r="K36">
        <v>0.88900000000000001</v>
      </c>
      <c r="L36">
        <v>0.56899999999999995</v>
      </c>
      <c r="M36">
        <v>1.181</v>
      </c>
      <c r="N36">
        <v>1.2569999999999999</v>
      </c>
    </row>
    <row r="37" spans="1:14" x14ac:dyDescent="0.25">
      <c r="A37" t="s">
        <v>8</v>
      </c>
      <c r="B37" t="s">
        <v>22</v>
      </c>
      <c r="C37">
        <v>14.4</v>
      </c>
      <c r="D37">
        <v>19.256</v>
      </c>
      <c r="E37">
        <v>17.318000000000001</v>
      </c>
      <c r="F37">
        <v>19.591000000000001</v>
      </c>
      <c r="G37">
        <v>21.471</v>
      </c>
      <c r="H37">
        <v>27.65</v>
      </c>
      <c r="I37">
        <v>26.268999999999998</v>
      </c>
      <c r="J37">
        <v>29.02</v>
      </c>
      <c r="K37">
        <v>28.213999999999999</v>
      </c>
      <c r="L37">
        <v>28.616</v>
      </c>
      <c r="M37">
        <v>27.542000000000002</v>
      </c>
      <c r="N37">
        <v>27.373000000000001</v>
      </c>
    </row>
    <row r="38" spans="1:14" x14ac:dyDescent="0.25">
      <c r="A38" t="s">
        <v>8</v>
      </c>
      <c r="B38" t="s">
        <v>23</v>
      </c>
      <c r="C38">
        <v>14.27</v>
      </c>
      <c r="D38">
        <v>19.062000000000001</v>
      </c>
      <c r="E38">
        <v>16.196000000000002</v>
      </c>
      <c r="F38">
        <v>17.422999999999998</v>
      </c>
      <c r="G38">
        <v>18.027000000000001</v>
      </c>
      <c r="H38">
        <v>22.167000000000002</v>
      </c>
      <c r="I38">
        <v>21.17</v>
      </c>
      <c r="J38">
        <v>22.387</v>
      </c>
      <c r="K38">
        <v>20.721</v>
      </c>
      <c r="L38">
        <v>21.323</v>
      </c>
      <c r="M38">
        <v>21.696000000000002</v>
      </c>
      <c r="N38">
        <v>21.390999999999998</v>
      </c>
    </row>
    <row r="39" spans="1:14" x14ac:dyDescent="0.25">
      <c r="A39" t="s">
        <v>8</v>
      </c>
      <c r="B39" t="s">
        <v>24</v>
      </c>
      <c r="C39">
        <v>11.430999999999999</v>
      </c>
      <c r="D39">
        <v>14.374000000000001</v>
      </c>
      <c r="E39">
        <v>9.5459999999999994</v>
      </c>
      <c r="F39">
        <v>11.494999999999999</v>
      </c>
      <c r="G39">
        <v>11.427</v>
      </c>
      <c r="H39">
        <v>13.868</v>
      </c>
      <c r="I39">
        <v>13.564</v>
      </c>
      <c r="J39">
        <v>12.526</v>
      </c>
      <c r="K39">
        <v>13.183999999999999</v>
      </c>
      <c r="L39">
        <v>14.151</v>
      </c>
      <c r="M39">
        <v>13.398</v>
      </c>
      <c r="N39">
        <v>13.121</v>
      </c>
    </row>
    <row r="41" spans="1:14" x14ac:dyDescent="0.25">
      <c r="A41" t="s">
        <v>25</v>
      </c>
      <c r="E41" s="3" t="s">
        <v>28</v>
      </c>
      <c r="F41" s="3">
        <f>AVERAGE(F16:I16,F35:I35)</f>
        <v>1.233625</v>
      </c>
      <c r="G41" s="3" t="s">
        <v>29</v>
      </c>
    </row>
    <row r="42" spans="1:14" x14ac:dyDescent="0.25">
      <c r="E42">
        <f>14*12*5</f>
        <v>840</v>
      </c>
      <c r="F42" t="s">
        <v>45</v>
      </c>
    </row>
    <row r="43" spans="1:14" x14ac:dyDescent="0.25">
      <c r="A43" t="s">
        <v>27</v>
      </c>
      <c r="E43" t="s">
        <v>44</v>
      </c>
      <c r="G43" s="3">
        <f>0.16*V/A</f>
        <v>1.2357484369253402</v>
      </c>
    </row>
    <row r="44" spans="1:14" x14ac:dyDescent="0.25">
      <c r="A44" t="s">
        <v>30</v>
      </c>
      <c r="B44" t="s">
        <v>31</v>
      </c>
      <c r="C44" t="s">
        <v>32</v>
      </c>
      <c r="D44" t="s">
        <v>41</v>
      </c>
    </row>
    <row r="45" spans="1:14" x14ac:dyDescent="0.25">
      <c r="A45" t="s">
        <v>33</v>
      </c>
      <c r="B45">
        <f>14*12</f>
        <v>168</v>
      </c>
      <c r="C45">
        <v>0.05</v>
      </c>
      <c r="D45">
        <f>B45*C45</f>
        <v>8.4</v>
      </c>
    </row>
    <row r="46" spans="1:14" x14ac:dyDescent="0.25">
      <c r="A46" t="s">
        <v>34</v>
      </c>
      <c r="B46">
        <f>14*5*2+12*5*2</f>
        <v>260</v>
      </c>
      <c r="C46">
        <v>0.1</v>
      </c>
      <c r="D46">
        <f t="shared" ref="D46:D52" si="0">B46*C46</f>
        <v>26</v>
      </c>
    </row>
    <row r="47" spans="1:14" x14ac:dyDescent="0.25">
      <c r="A47" t="s">
        <v>35</v>
      </c>
      <c r="B47">
        <f>B45*2</f>
        <v>336</v>
      </c>
      <c r="C47">
        <v>0.06</v>
      </c>
      <c r="D47">
        <f t="shared" si="0"/>
        <v>20.16</v>
      </c>
    </row>
    <row r="48" spans="1:14" x14ac:dyDescent="0.25">
      <c r="A48" t="s">
        <v>36</v>
      </c>
      <c r="B48">
        <f>4*6+3*2</f>
        <v>30</v>
      </c>
      <c r="C48">
        <v>0.1</v>
      </c>
      <c r="D48">
        <f t="shared" si="0"/>
        <v>3</v>
      </c>
    </row>
    <row r="49" spans="1:6" x14ac:dyDescent="0.25">
      <c r="A49" t="s">
        <v>37</v>
      </c>
      <c r="B49">
        <v>31</v>
      </c>
      <c r="C49">
        <v>1</v>
      </c>
      <c r="D49">
        <f t="shared" si="0"/>
        <v>31</v>
      </c>
    </row>
    <row r="50" spans="1:6" x14ac:dyDescent="0.25">
      <c r="A50" t="s">
        <v>38</v>
      </c>
      <c r="B50">
        <v>60</v>
      </c>
      <c r="C50">
        <v>0.25</v>
      </c>
      <c r="D50">
        <f t="shared" si="0"/>
        <v>15</v>
      </c>
    </row>
    <row r="51" spans="1:6" x14ac:dyDescent="0.25">
      <c r="A51" t="s">
        <v>39</v>
      </c>
      <c r="B51">
        <v>2</v>
      </c>
      <c r="C51">
        <v>0.1</v>
      </c>
      <c r="D51">
        <f t="shared" si="0"/>
        <v>0.2</v>
      </c>
    </row>
    <row r="52" spans="1:6" x14ac:dyDescent="0.25">
      <c r="A52" t="s">
        <v>40</v>
      </c>
      <c r="B52">
        <f>5*4</f>
        <v>20</v>
      </c>
      <c r="C52">
        <v>0.25</v>
      </c>
      <c r="D52">
        <f t="shared" si="0"/>
        <v>5</v>
      </c>
    </row>
    <row r="53" spans="1:6" x14ac:dyDescent="0.25">
      <c r="C53" s="2" t="s">
        <v>42</v>
      </c>
      <c r="D53" s="2">
        <f>SUM(D45:D52)</f>
        <v>108.76</v>
      </c>
      <c r="E53" s="2" t="s">
        <v>43</v>
      </c>
    </row>
    <row r="55" spans="1:6" x14ac:dyDescent="0.25">
      <c r="A55" t="s">
        <v>46</v>
      </c>
      <c r="E55">
        <v>0.85</v>
      </c>
      <c r="F55" t="s">
        <v>29</v>
      </c>
    </row>
    <row r="56" spans="1:6" x14ac:dyDescent="0.25">
      <c r="B56" t="s">
        <v>47</v>
      </c>
      <c r="D56">
        <f>0.16*V/E55</f>
        <v>158.11764705882354</v>
      </c>
      <c r="E56" t="s">
        <v>43</v>
      </c>
    </row>
    <row r="57" spans="1:6" x14ac:dyDescent="0.25">
      <c r="B57" t="s">
        <v>48</v>
      </c>
      <c r="D57">
        <f>D56-A</f>
        <v>49.357647058823531</v>
      </c>
      <c r="E57" t="s">
        <v>43</v>
      </c>
      <c r="F57" t="s">
        <v>49</v>
      </c>
    </row>
    <row r="58" spans="1:6" x14ac:dyDescent="0.25">
      <c r="B58" t="s">
        <v>50</v>
      </c>
      <c r="D58">
        <v>0.45</v>
      </c>
    </row>
    <row r="59" spans="1:6" x14ac:dyDescent="0.25">
      <c r="A59" t="s">
        <v>51</v>
      </c>
      <c r="D59">
        <f>D57/D58</f>
        <v>109.68366013071895</v>
      </c>
      <c r="E59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2019-10-25T12:27:31Z</dcterms:created>
  <dcterms:modified xsi:type="dcterms:W3CDTF">2019-10-25T14:05:46Z</dcterms:modified>
</cp:coreProperties>
</file>