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ina\Corsi\Acustica_Illuminotecnica_2015\XLS-2018\"/>
    </mc:Choice>
  </mc:AlternateContent>
  <bookViews>
    <workbookView xWindow="1110" yWindow="0" windowWidth="18090" windowHeight="8205" activeTab="1"/>
  </bookViews>
  <sheets>
    <sheet name="Livello" sheetId="1" r:id="rId1"/>
    <sheet name="T.Riverbero" sheetId="2" r:id="rId2"/>
  </sheets>
  <definedNames>
    <definedName name="A">Livello!$D$12</definedName>
    <definedName name="d">Livello!$G$7</definedName>
    <definedName name="Lw">Livello!$G$5</definedName>
    <definedName name="Q">Livello!$G$6</definedName>
    <definedName name="V">Livello!$B$2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7" i="2"/>
  <c r="D12" i="1"/>
  <c r="F2" i="2" s="1"/>
  <c r="D11" i="1"/>
  <c r="B11" i="1"/>
  <c r="D6" i="1"/>
  <c r="D7" i="1"/>
  <c r="D8" i="1"/>
  <c r="D9" i="1"/>
  <c r="D10" i="1"/>
  <c r="D5" i="1"/>
  <c r="B10" i="1"/>
  <c r="B9" i="1"/>
  <c r="B7" i="1"/>
  <c r="B8" i="1"/>
  <c r="B6" i="1"/>
  <c r="B5" i="1"/>
  <c r="B2" i="1"/>
  <c r="G8" i="1" l="1"/>
  <c r="B17" i="1"/>
  <c r="B18" i="1" s="1"/>
</calcChain>
</file>

<file path=xl/sharedStrings.xml><?xml version="1.0" encoding="utf-8"?>
<sst xmlns="http://schemas.openxmlformats.org/spreadsheetml/2006/main" count="34" uniqueCount="27">
  <si>
    <t>Esercizio Campo semiriverberante</t>
  </si>
  <si>
    <t>V =</t>
  </si>
  <si>
    <t>m3</t>
  </si>
  <si>
    <t>Superficie</t>
  </si>
  <si>
    <t>Area (m2)</t>
  </si>
  <si>
    <t>Alfa</t>
  </si>
  <si>
    <t>Pavimento</t>
  </si>
  <si>
    <t>Soffitto</t>
  </si>
  <si>
    <t>Pareti</t>
  </si>
  <si>
    <t>Finestre</t>
  </si>
  <si>
    <t>Banchi</t>
  </si>
  <si>
    <t>Telone</t>
  </si>
  <si>
    <t xml:space="preserve"> (m2)</t>
  </si>
  <si>
    <t>Atot =</t>
  </si>
  <si>
    <t>Lw =</t>
  </si>
  <si>
    <t>dB</t>
  </si>
  <si>
    <t>Q =</t>
  </si>
  <si>
    <t>d =</t>
  </si>
  <si>
    <t>m</t>
  </si>
  <si>
    <t>Lp(d) =</t>
  </si>
  <si>
    <t>m2</t>
  </si>
  <si>
    <t>dcr =</t>
  </si>
  <si>
    <t>dmax =</t>
  </si>
  <si>
    <t>Calcolo del tempo di riverbero</t>
  </si>
  <si>
    <t>T60 =</t>
  </si>
  <si>
    <t>s</t>
  </si>
  <si>
    <t>Persone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</si>
</sst>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300790</xdr:colOff>
          <xdr:row>0</xdr:row>
          <xdr:rowOff>50132</xdr:rowOff>
        </xdr:from>
        <xdr:to>
          <xdr:col>7</xdr:col>
          <xdr:colOff>85223</xdr:colOff>
          <xdr:row>2</xdr:row>
          <xdr:rowOff>190483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611605</xdr:colOff>
      <xdr:row>9</xdr:row>
      <xdr:rowOff>0</xdr:rowOff>
    </xdr:from>
    <xdr:to>
      <xdr:col>11</xdr:col>
      <xdr:colOff>518193</xdr:colOff>
      <xdr:row>24</xdr:row>
      <xdr:rowOff>96838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118" y="1714500"/>
          <a:ext cx="4187825" cy="29543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30079</xdr:colOff>
          <xdr:row>12</xdr:row>
          <xdr:rowOff>78161</xdr:rowOff>
        </xdr:from>
        <xdr:to>
          <xdr:col>3</xdr:col>
          <xdr:colOff>109287</xdr:colOff>
          <xdr:row>14</xdr:row>
          <xdr:rowOff>161422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53513</xdr:colOff>
          <xdr:row>1</xdr:row>
          <xdr:rowOff>32105</xdr:rowOff>
        </xdr:from>
        <xdr:to>
          <xdr:col>2</xdr:col>
          <xdr:colOff>604679</xdr:colOff>
          <xdr:row>4</xdr:row>
          <xdr:rowOff>144454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69565</xdr:colOff>
          <xdr:row>5</xdr:row>
          <xdr:rowOff>48161</xdr:rowOff>
        </xdr:from>
        <xdr:to>
          <xdr:col>3</xdr:col>
          <xdr:colOff>520810</xdr:colOff>
          <xdr:row>8</xdr:row>
          <xdr:rowOff>21404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5.emf"/><Relationship Id="rId5" Type="http://schemas.openxmlformats.org/officeDocument/2006/relationships/oleObject" Target="../embeddings/oleObject4.bin"/><Relationship Id="rId4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topLeftCell="A2" zoomScale="190" zoomScaleNormal="190" workbookViewId="0">
      <selection activeCell="D13" sqref="D13"/>
    </sheetView>
  </sheetViews>
  <sheetFormatPr defaultRowHeight="15" x14ac:dyDescent="0.25"/>
  <cols>
    <col min="1" max="1" width="9.7109375" customWidth="1"/>
  </cols>
  <sheetData>
    <row r="1" spans="1:8" x14ac:dyDescent="0.25">
      <c r="A1" t="s">
        <v>0</v>
      </c>
    </row>
    <row r="2" spans="1:8" x14ac:dyDescent="0.25">
      <c r="A2" t="s">
        <v>1</v>
      </c>
      <c r="B2">
        <f>12*12*4</f>
        <v>576</v>
      </c>
      <c r="C2" t="s">
        <v>2</v>
      </c>
    </row>
    <row r="4" spans="1:8" x14ac:dyDescent="0.25">
      <c r="A4" t="s">
        <v>3</v>
      </c>
      <c r="B4" t="s">
        <v>4</v>
      </c>
      <c r="C4" t="s">
        <v>5</v>
      </c>
      <c r="D4" t="s">
        <v>12</v>
      </c>
    </row>
    <row r="5" spans="1:8" x14ac:dyDescent="0.25">
      <c r="A5" t="s">
        <v>6</v>
      </c>
      <c r="B5">
        <f>12*12</f>
        <v>144</v>
      </c>
      <c r="C5">
        <v>0.04</v>
      </c>
      <c r="D5">
        <f>C5*B5</f>
        <v>5.76</v>
      </c>
      <c r="F5" t="s">
        <v>14</v>
      </c>
      <c r="G5">
        <v>70</v>
      </c>
      <c r="H5" t="s">
        <v>15</v>
      </c>
    </row>
    <row r="6" spans="1:8" x14ac:dyDescent="0.25">
      <c r="A6" t="s">
        <v>7</v>
      </c>
      <c r="B6">
        <f>1.8*B5</f>
        <v>259.2</v>
      </c>
      <c r="C6">
        <v>0.04</v>
      </c>
      <c r="D6">
        <f t="shared" ref="D6:D11" si="0">C6*B6</f>
        <v>10.368</v>
      </c>
      <c r="F6" t="s">
        <v>16</v>
      </c>
      <c r="G6">
        <v>6</v>
      </c>
    </row>
    <row r="7" spans="1:8" x14ac:dyDescent="0.25">
      <c r="A7" t="s">
        <v>8</v>
      </c>
      <c r="B7">
        <f>4*12*4-B8</f>
        <v>148.5</v>
      </c>
      <c r="C7">
        <v>0.08</v>
      </c>
      <c r="D7">
        <f t="shared" si="0"/>
        <v>11.88</v>
      </c>
      <c r="F7" t="s">
        <v>17</v>
      </c>
      <c r="G7">
        <v>1</v>
      </c>
      <c r="H7" t="s">
        <v>18</v>
      </c>
    </row>
    <row r="8" spans="1:8" x14ac:dyDescent="0.25">
      <c r="A8" t="s">
        <v>9</v>
      </c>
      <c r="B8">
        <f>9*4+3*1*2.5</f>
        <v>43.5</v>
      </c>
      <c r="C8">
        <v>0.18</v>
      </c>
      <c r="D8">
        <f t="shared" si="0"/>
        <v>7.83</v>
      </c>
      <c r="F8" t="s">
        <v>19</v>
      </c>
      <c r="G8" s="1">
        <f>Lw+10*LOG10(Q/(4*PI()*d^2)+4/A)</f>
        <v>67.204986345218629</v>
      </c>
      <c r="H8" t="s">
        <v>15</v>
      </c>
    </row>
    <row r="9" spans="1:8" x14ac:dyDescent="0.25">
      <c r="A9" t="s">
        <v>10</v>
      </c>
      <c r="B9">
        <f>4.5*0.8*16</f>
        <v>57.6</v>
      </c>
      <c r="C9">
        <v>0.15</v>
      </c>
      <c r="D9">
        <f t="shared" si="0"/>
        <v>8.64</v>
      </c>
    </row>
    <row r="10" spans="1:8" x14ac:dyDescent="0.25">
      <c r="A10" t="s">
        <v>11</v>
      </c>
      <c r="B10">
        <f>5*3</f>
        <v>15</v>
      </c>
      <c r="C10">
        <v>0.13</v>
      </c>
      <c r="D10">
        <f t="shared" si="0"/>
        <v>1.9500000000000002</v>
      </c>
    </row>
    <row r="11" spans="1:8" x14ac:dyDescent="0.25">
      <c r="A11" t="s">
        <v>26</v>
      </c>
      <c r="B11">
        <f>37*2</f>
        <v>74</v>
      </c>
      <c r="C11">
        <v>0.5</v>
      </c>
      <c r="D11">
        <f t="shared" si="0"/>
        <v>37</v>
      </c>
    </row>
    <row r="12" spans="1:8" x14ac:dyDescent="0.25">
      <c r="C12" s="2" t="s">
        <v>13</v>
      </c>
      <c r="D12" s="3">
        <f>SUM(D5:D11)</f>
        <v>83.427999999999997</v>
      </c>
      <c r="E12" s="3" t="s">
        <v>20</v>
      </c>
    </row>
    <row r="17" spans="1:3" x14ac:dyDescent="0.25">
      <c r="A17" t="s">
        <v>21</v>
      </c>
      <c r="B17">
        <f>SQRT(Q*A/16/PI())</f>
        <v>3.1557065681401659</v>
      </c>
      <c r="C17" t="s">
        <v>18</v>
      </c>
    </row>
    <row r="18" spans="1:3" x14ac:dyDescent="0.25">
      <c r="A18" t="s">
        <v>22</v>
      </c>
      <c r="B18">
        <f>3*B17</f>
        <v>9.4671197044204973</v>
      </c>
      <c r="C18" t="s">
        <v>18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>
              <from>
                <xdr:col>3</xdr:col>
                <xdr:colOff>304800</xdr:colOff>
                <xdr:row>0</xdr:row>
                <xdr:rowOff>47625</xdr:rowOff>
              </from>
              <to>
                <xdr:col>7</xdr:col>
                <xdr:colOff>85725</xdr:colOff>
                <xdr:row>2</xdr:row>
                <xdr:rowOff>190500</xdr:rowOff>
              </to>
            </anchor>
          </objectPr>
        </oleObject>
      </mc:Choice>
      <mc:Fallback>
        <oleObject shapeId="1025" r:id="rId4"/>
      </mc:Fallback>
    </mc:AlternateContent>
    <mc:AlternateContent xmlns:mc="http://schemas.openxmlformats.org/markup-compatibility/2006">
      <mc:Choice Requires="x14">
        <oleObject shapeId="1026" r:id="rId6">
          <objectPr defaultSize="0" autoPict="0" r:id="rId7">
            <anchor moveWithCells="1">
              <from>
                <xdr:col>0</xdr:col>
                <xdr:colOff>28575</xdr:colOff>
                <xdr:row>12</xdr:row>
                <xdr:rowOff>76200</xdr:rowOff>
              </from>
              <to>
                <xdr:col>3</xdr:col>
                <xdr:colOff>104775</xdr:colOff>
                <xdr:row>14</xdr:row>
                <xdr:rowOff>161925</xdr:rowOff>
              </to>
            </anchor>
          </objectPr>
        </oleObject>
      </mc:Choice>
      <mc:Fallback>
        <oleObject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178" zoomScaleNormal="178" workbookViewId="0">
      <selection activeCell="E4" sqref="E4"/>
    </sheetView>
  </sheetViews>
  <sheetFormatPr defaultRowHeight="15" x14ac:dyDescent="0.25"/>
  <sheetData>
    <row r="1" spans="1:7" x14ac:dyDescent="0.25">
      <c r="A1" t="s">
        <v>23</v>
      </c>
    </row>
    <row r="2" spans="1:7" x14ac:dyDescent="0.25">
      <c r="E2" t="s">
        <v>24</v>
      </c>
      <c r="F2">
        <f>0.16*V/A</f>
        <v>1.1046651004458934</v>
      </c>
      <c r="G2" t="s">
        <v>25</v>
      </c>
    </row>
    <row r="7" spans="1:7" x14ac:dyDescent="0.25">
      <c r="E7" t="s">
        <v>21</v>
      </c>
      <c r="F7">
        <f>SQRT(Q*V/(100*PI()*F2))</f>
        <v>3.1557065681401659</v>
      </c>
      <c r="G7" t="s">
        <v>18</v>
      </c>
    </row>
    <row r="8" spans="1:7" x14ac:dyDescent="0.25">
      <c r="E8" t="s">
        <v>22</v>
      </c>
      <c r="F8">
        <f>3*F7</f>
        <v>9.4671197044204973</v>
      </c>
      <c r="G8" t="s">
        <v>18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2049" r:id="rId3">
          <objectPr defaultSize="0" autoPict="0" r:id="rId4">
            <anchor moveWithCells="1">
              <from>
                <xdr:col>0</xdr:col>
                <xdr:colOff>57150</xdr:colOff>
                <xdr:row>1</xdr:row>
                <xdr:rowOff>28575</xdr:rowOff>
              </from>
              <to>
                <xdr:col>2</xdr:col>
                <xdr:colOff>600075</xdr:colOff>
                <xdr:row>4</xdr:row>
                <xdr:rowOff>142875</xdr:rowOff>
              </to>
            </anchor>
          </objectPr>
        </oleObject>
      </mc:Choice>
      <mc:Fallback>
        <oleObject shapeId="2049" r:id="rId3"/>
      </mc:Fallback>
    </mc:AlternateContent>
    <mc:AlternateContent xmlns:mc="http://schemas.openxmlformats.org/markup-compatibility/2006">
      <mc:Choice Requires="x14">
        <oleObject shapeId="2050" r:id="rId5">
          <objectPr defaultSize="0" autoPict="0" r:id="rId6">
            <anchor moveWithCells="1">
              <from>
                <xdr:col>0</xdr:col>
                <xdr:colOff>66675</xdr:colOff>
                <xdr:row>5</xdr:row>
                <xdr:rowOff>47625</xdr:rowOff>
              </from>
              <to>
                <xdr:col>3</xdr:col>
                <xdr:colOff>523875</xdr:colOff>
                <xdr:row>8</xdr:row>
                <xdr:rowOff>19050</xdr:rowOff>
              </to>
            </anchor>
          </objectPr>
        </oleObject>
      </mc:Choice>
      <mc:Fallback>
        <oleObject shapeId="2050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Livello</vt:lpstr>
      <vt:lpstr>T.Riverbero</vt:lpstr>
      <vt:lpstr>A</vt:lpstr>
      <vt:lpstr>d</vt:lpstr>
      <vt:lpstr>Lw</vt:lpstr>
      <vt:lpstr>Q</vt:lpstr>
      <vt:lpstr>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2018-04-12T13:06:28Z</dcterms:created>
  <dcterms:modified xsi:type="dcterms:W3CDTF">2018-04-12T14:34:34Z</dcterms:modified>
</cp:coreProperties>
</file>